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Niños\Desktop\Nueva carpeta\"/>
    </mc:Choice>
  </mc:AlternateContent>
  <xr:revisionPtr revIDLastSave="0" documentId="13_ncr:1_{F2EB8DCE-D231-4BBB-90B3-957F864041A5}" xr6:coauthVersionLast="40" xr6:coauthVersionMax="40" xr10:uidLastSave="{00000000-0000-0000-0000-000000000000}"/>
  <bookViews>
    <workbookView xWindow="32760" yWindow="32760" windowWidth="16350" windowHeight="7500" firstSheet="1" activeTab="1" xr2:uid="{00000000-000D-0000-FFFF-FFFF00000000}"/>
  </bookViews>
  <sheets>
    <sheet name="DECLARATORIA" sheetId="8" r:id="rId1"/>
    <sheet name="GENERAL" sheetId="3" r:id="rId2"/>
    <sheet name="ENE" sheetId="9" r:id="rId3"/>
    <sheet name="FEB" sheetId="20" r:id="rId4"/>
    <sheet name="MAR" sheetId="14" r:id="rId5"/>
    <sheet name="ABR" sheetId="19" r:id="rId6"/>
    <sheet name="MAY" sheetId="18" r:id="rId7"/>
    <sheet name="JUN" sheetId="15" r:id="rId8"/>
    <sheet name="JUL" sheetId="13" r:id="rId9"/>
    <sheet name="AGO" sheetId="17" r:id="rId10"/>
    <sheet name="SEP" sheetId="16" r:id="rId11"/>
    <sheet name="OCT" sheetId="12" r:id="rId12"/>
    <sheet name="NOV" sheetId="11" r:id="rId13"/>
    <sheet name="DIC" sheetId="10" r:id="rId14"/>
    <sheet name="Hoja1" sheetId="7" r:id="rId15"/>
  </sheets>
  <calcPr calcId="181029"/>
</workbook>
</file>

<file path=xl/calcChain.xml><?xml version="1.0" encoding="utf-8"?>
<calcChain xmlns="http://schemas.openxmlformats.org/spreadsheetml/2006/main">
  <c r="G45" i="8" l="1"/>
  <c r="C45" i="8"/>
  <c r="H44" i="8"/>
  <c r="D44" i="8"/>
  <c r="H11" i="20"/>
  <c r="L71" i="20"/>
  <c r="H11" i="19"/>
  <c r="L71" i="19"/>
  <c r="H11" i="18"/>
  <c r="L71" i="18"/>
  <c r="H11" i="17"/>
  <c r="L71" i="17"/>
  <c r="H11" i="16"/>
  <c r="L71" i="16"/>
  <c r="H11" i="15"/>
  <c r="L71" i="15"/>
  <c r="H11" i="14"/>
  <c r="L71" i="14"/>
  <c r="H11" i="13"/>
  <c r="L71" i="13"/>
  <c r="H11" i="12"/>
  <c r="L71" i="12"/>
  <c r="H11" i="11"/>
  <c r="L71" i="11"/>
  <c r="H11" i="10"/>
  <c r="L71" i="10"/>
  <c r="L71" i="9"/>
  <c r="L63" i="9"/>
  <c r="L55" i="9"/>
  <c r="L47" i="9"/>
  <c r="L39" i="9"/>
  <c r="L31" i="9"/>
  <c r="L23" i="9"/>
  <c r="L15" i="9"/>
  <c r="H11" i="9"/>
  <c r="L11" i="9"/>
  <c r="G23" i="8"/>
  <c r="G20" i="8"/>
  <c r="F16" i="8"/>
  <c r="F14" i="8"/>
  <c r="F12" i="8"/>
  <c r="F9" i="8"/>
  <c r="F7" i="8"/>
  <c r="F5" i="8"/>
  <c r="L19" i="9"/>
  <c r="L27" i="9"/>
  <c r="L35" i="9"/>
  <c r="L43" i="9"/>
  <c r="L51" i="9"/>
  <c r="L59" i="9"/>
  <c r="L67" i="9"/>
  <c r="L13" i="20"/>
  <c r="L17" i="20"/>
  <c r="L21" i="20"/>
  <c r="L25" i="20"/>
  <c r="L29" i="20"/>
  <c r="L33" i="20"/>
  <c r="L37" i="20"/>
  <c r="L41" i="20"/>
  <c r="L45" i="20"/>
  <c r="L49" i="20"/>
  <c r="L53" i="20"/>
  <c r="L57" i="20"/>
  <c r="L61" i="20"/>
  <c r="L65" i="20"/>
  <c r="L69" i="20"/>
  <c r="L73" i="20"/>
  <c r="L11" i="20"/>
  <c r="L15" i="20"/>
  <c r="L19" i="20"/>
  <c r="L23" i="20"/>
  <c r="L27" i="20"/>
  <c r="L31" i="20"/>
  <c r="L35" i="20"/>
  <c r="L39" i="20"/>
  <c r="L43" i="20"/>
  <c r="L47" i="20"/>
  <c r="L51" i="20"/>
  <c r="L55" i="20"/>
  <c r="L59" i="20"/>
  <c r="L63" i="20"/>
  <c r="L67" i="20"/>
  <c r="L13" i="19"/>
  <c r="L17" i="19"/>
  <c r="L21" i="19"/>
  <c r="L25" i="19"/>
  <c r="L29" i="19"/>
  <c r="L33" i="19"/>
  <c r="L37" i="19"/>
  <c r="L41" i="19"/>
  <c r="L45" i="19"/>
  <c r="L49" i="19"/>
  <c r="L53" i="19"/>
  <c r="L57" i="19"/>
  <c r="L61" i="19"/>
  <c r="L65" i="19"/>
  <c r="L69" i="19"/>
  <c r="L73" i="19"/>
  <c r="L11" i="19"/>
  <c r="L15" i="19"/>
  <c r="L19" i="19"/>
  <c r="L23" i="19"/>
  <c r="L27" i="19"/>
  <c r="L31" i="19"/>
  <c r="L35" i="19"/>
  <c r="L39" i="19"/>
  <c r="L43" i="19"/>
  <c r="L47" i="19"/>
  <c r="L51" i="19"/>
  <c r="L55" i="19"/>
  <c r="L59" i="19"/>
  <c r="L63" i="19"/>
  <c r="L67" i="19"/>
  <c r="L13" i="18"/>
  <c r="L17" i="18"/>
  <c r="L21" i="18"/>
  <c r="L25" i="18"/>
  <c r="L29" i="18"/>
  <c r="L33" i="18"/>
  <c r="L37" i="18"/>
  <c r="L41" i="18"/>
  <c r="L45" i="18"/>
  <c r="L49" i="18"/>
  <c r="L53" i="18"/>
  <c r="L57" i="18"/>
  <c r="L61" i="18"/>
  <c r="L65" i="18"/>
  <c r="L69" i="18"/>
  <c r="L73" i="18"/>
  <c r="L11" i="18"/>
  <c r="L15" i="18"/>
  <c r="L19" i="18"/>
  <c r="L23" i="18"/>
  <c r="L27" i="18"/>
  <c r="L31" i="18"/>
  <c r="L35" i="18"/>
  <c r="L39" i="18"/>
  <c r="L43" i="18"/>
  <c r="L47" i="18"/>
  <c r="L51" i="18"/>
  <c r="L55" i="18"/>
  <c r="L59" i="18"/>
  <c r="L63" i="18"/>
  <c r="L67" i="18"/>
  <c r="L13" i="17"/>
  <c r="L17" i="17"/>
  <c r="L21" i="17"/>
  <c r="L25" i="17"/>
  <c r="L29" i="17"/>
  <c r="L33" i="17"/>
  <c r="L37" i="17"/>
  <c r="L41" i="17"/>
  <c r="L45" i="17"/>
  <c r="L49" i="17"/>
  <c r="L53" i="17"/>
  <c r="L57" i="17"/>
  <c r="L61" i="17"/>
  <c r="L65" i="17"/>
  <c r="L69" i="17"/>
  <c r="L73" i="17"/>
  <c r="L11" i="17"/>
  <c r="L15" i="17"/>
  <c r="L19" i="17"/>
  <c r="L23" i="17"/>
  <c r="L27" i="17"/>
  <c r="L31" i="17"/>
  <c r="L35" i="17"/>
  <c r="L39" i="17"/>
  <c r="L43" i="17"/>
  <c r="L47" i="17"/>
  <c r="L51" i="17"/>
  <c r="L55" i="17"/>
  <c r="L59" i="17"/>
  <c r="L63" i="17"/>
  <c r="L67" i="17"/>
  <c r="L13" i="16"/>
  <c r="L17" i="16"/>
  <c r="L21" i="16"/>
  <c r="L25" i="16"/>
  <c r="L29" i="16"/>
  <c r="L33" i="16"/>
  <c r="L37" i="16"/>
  <c r="L41" i="16"/>
  <c r="L45" i="16"/>
  <c r="L49" i="16"/>
  <c r="L53" i="16"/>
  <c r="L57" i="16"/>
  <c r="L61" i="16"/>
  <c r="L65" i="16"/>
  <c r="L69" i="16"/>
  <c r="L73" i="16"/>
  <c r="L11" i="16"/>
  <c r="L15" i="16"/>
  <c r="L19" i="16"/>
  <c r="L23" i="16"/>
  <c r="L27" i="16"/>
  <c r="L31" i="16"/>
  <c r="L35" i="16"/>
  <c r="L39" i="16"/>
  <c r="L43" i="16"/>
  <c r="L47" i="16"/>
  <c r="L51" i="16"/>
  <c r="L55" i="16"/>
  <c r="L59" i="16"/>
  <c r="L63" i="16"/>
  <c r="L67" i="16"/>
  <c r="L13" i="15"/>
  <c r="L17" i="15"/>
  <c r="L21" i="15"/>
  <c r="L25" i="15"/>
  <c r="L29" i="15"/>
  <c r="L33" i="15"/>
  <c r="L37" i="15"/>
  <c r="L41" i="15"/>
  <c r="L45" i="15"/>
  <c r="L49" i="15"/>
  <c r="L53" i="15"/>
  <c r="L57" i="15"/>
  <c r="L61" i="15"/>
  <c r="L65" i="15"/>
  <c r="L69" i="15"/>
  <c r="L73" i="15"/>
  <c r="L11" i="15"/>
  <c r="L15" i="15"/>
  <c r="L19" i="15"/>
  <c r="L23" i="15"/>
  <c r="L27" i="15"/>
  <c r="L31" i="15"/>
  <c r="L35" i="15"/>
  <c r="L39" i="15"/>
  <c r="L43" i="15"/>
  <c r="L47" i="15"/>
  <c r="L51" i="15"/>
  <c r="L55" i="15"/>
  <c r="L59" i="15"/>
  <c r="L63" i="15"/>
  <c r="L67" i="15"/>
  <c r="L13" i="14"/>
  <c r="L17" i="14"/>
  <c r="L21" i="14"/>
  <c r="L25" i="14"/>
  <c r="L29" i="14"/>
  <c r="L33" i="14"/>
  <c r="L37" i="14"/>
  <c r="L41" i="14"/>
  <c r="L45" i="14"/>
  <c r="L49" i="14"/>
  <c r="L53" i="14"/>
  <c r="L57" i="14"/>
  <c r="L61" i="14"/>
  <c r="L65" i="14"/>
  <c r="L69" i="14"/>
  <c r="L73" i="14"/>
  <c r="L11" i="14"/>
  <c r="L15" i="14"/>
  <c r="L19" i="14"/>
  <c r="L23" i="14"/>
  <c r="L27" i="14"/>
  <c r="L31" i="14"/>
  <c r="L35" i="14"/>
  <c r="L39" i="14"/>
  <c r="L43" i="14"/>
  <c r="L47" i="14"/>
  <c r="L51" i="14"/>
  <c r="L55" i="14"/>
  <c r="L59" i="14"/>
  <c r="L63" i="14"/>
  <c r="L67" i="14"/>
  <c r="L13" i="13"/>
  <c r="L17" i="13"/>
  <c r="L21" i="13"/>
  <c r="L25" i="13"/>
  <c r="L29" i="13"/>
  <c r="L33" i="13"/>
  <c r="L37" i="13"/>
  <c r="L41" i="13"/>
  <c r="L45" i="13"/>
  <c r="L49" i="13"/>
  <c r="L53" i="13"/>
  <c r="L57" i="13"/>
  <c r="L61" i="13"/>
  <c r="L65" i="13"/>
  <c r="L69" i="13"/>
  <c r="L73" i="13"/>
  <c r="L11" i="13"/>
  <c r="L15" i="13"/>
  <c r="L19" i="13"/>
  <c r="L23" i="13"/>
  <c r="L27" i="13"/>
  <c r="L31" i="13"/>
  <c r="L35" i="13"/>
  <c r="L39" i="13"/>
  <c r="L43" i="13"/>
  <c r="L47" i="13"/>
  <c r="L51" i="13"/>
  <c r="L55" i="13"/>
  <c r="L59" i="13"/>
  <c r="L63" i="13"/>
  <c r="L67" i="13"/>
  <c r="L13" i="12"/>
  <c r="L17" i="12"/>
  <c r="L21" i="12"/>
  <c r="L25" i="12"/>
  <c r="L29" i="12"/>
  <c r="L33" i="12"/>
  <c r="L37" i="12"/>
  <c r="L41" i="12"/>
  <c r="L45" i="12"/>
  <c r="L49" i="12"/>
  <c r="L53" i="12"/>
  <c r="L57" i="12"/>
  <c r="L61" i="12"/>
  <c r="L65" i="12"/>
  <c r="L69" i="12"/>
  <c r="L73" i="12"/>
  <c r="L11" i="12"/>
  <c r="L15" i="12"/>
  <c r="L19" i="12"/>
  <c r="L23" i="12"/>
  <c r="L27" i="12"/>
  <c r="L31" i="12"/>
  <c r="L35" i="12"/>
  <c r="L39" i="12"/>
  <c r="L43" i="12"/>
  <c r="L47" i="12"/>
  <c r="L51" i="12"/>
  <c r="L55" i="12"/>
  <c r="L59" i="12"/>
  <c r="L63" i="12"/>
  <c r="L67" i="12"/>
  <c r="L13" i="11"/>
  <c r="L17" i="11"/>
  <c r="L21" i="11"/>
  <c r="L25" i="11"/>
  <c r="L29" i="11"/>
  <c r="L33" i="11"/>
  <c r="L37" i="11"/>
  <c r="L41" i="11"/>
  <c r="L45" i="11"/>
  <c r="L49" i="11"/>
  <c r="L53" i="11"/>
  <c r="L57" i="11"/>
  <c r="L61" i="11"/>
  <c r="L65" i="11"/>
  <c r="L69" i="11"/>
  <c r="L73" i="11"/>
  <c r="L11" i="11"/>
  <c r="L15" i="11"/>
  <c r="L19" i="11"/>
  <c r="L23" i="11"/>
  <c r="L27" i="11"/>
  <c r="L31" i="11"/>
  <c r="L35" i="11"/>
  <c r="L39" i="11"/>
  <c r="L43" i="11"/>
  <c r="L47" i="11"/>
  <c r="L51" i="11"/>
  <c r="L55" i="11"/>
  <c r="L59" i="11"/>
  <c r="L63" i="11"/>
  <c r="L67" i="11"/>
  <c r="L13" i="10"/>
  <c r="L17" i="10"/>
  <c r="L21" i="10"/>
  <c r="L25" i="10"/>
  <c r="L29" i="10"/>
  <c r="L33" i="10"/>
  <c r="L37" i="10"/>
  <c r="L41" i="10"/>
  <c r="L45" i="10"/>
  <c r="L49" i="10"/>
  <c r="L53" i="10"/>
  <c r="L57" i="10"/>
  <c r="L61" i="10"/>
  <c r="L65" i="10"/>
  <c r="L69" i="10"/>
  <c r="L73" i="10"/>
  <c r="L11" i="10"/>
  <c r="F33" i="8"/>
  <c r="L15" i="10"/>
  <c r="L19" i="10"/>
  <c r="L23" i="10"/>
  <c r="L27" i="10"/>
  <c r="L31" i="10"/>
  <c r="L35" i="10"/>
  <c r="L39" i="10"/>
  <c r="L43" i="10"/>
  <c r="L47" i="10"/>
  <c r="L51" i="10"/>
  <c r="L55" i="10"/>
  <c r="L59" i="10"/>
  <c r="L63" i="10"/>
  <c r="L67" i="10"/>
  <c r="L17" i="9"/>
  <c r="L21" i="9"/>
  <c r="L25" i="9"/>
  <c r="L29" i="9"/>
  <c r="L33" i="9"/>
  <c r="L37" i="9"/>
  <c r="L41" i="9"/>
  <c r="L45" i="9"/>
  <c r="L49" i="9"/>
  <c r="L53" i="9"/>
  <c r="L57" i="9"/>
  <c r="L61" i="9"/>
  <c r="L65" i="9"/>
  <c r="L69" i="9"/>
  <c r="L73" i="9"/>
  <c r="L13" i="9"/>
  <c r="L75" i="9"/>
  <c r="L75" i="20"/>
  <c r="L75" i="19"/>
  <c r="F32" i="8"/>
  <c r="L75" i="18"/>
  <c r="L75" i="17"/>
  <c r="L75" i="16"/>
  <c r="L75" i="15"/>
  <c r="L75" i="14"/>
  <c r="L75" i="13"/>
  <c r="L75" i="12"/>
  <c r="L75" i="11"/>
  <c r="L75" i="10"/>
</calcChain>
</file>

<file path=xl/sharedStrings.xml><?xml version="1.0" encoding="utf-8"?>
<sst xmlns="http://schemas.openxmlformats.org/spreadsheetml/2006/main" count="457" uniqueCount="88">
  <si>
    <r>
      <t xml:space="preserve">DECLARATORIA NRO.  </t>
    </r>
    <r>
      <rPr>
        <sz val="10"/>
        <color indexed="8"/>
        <rFont val="Arial"/>
        <family val="2"/>
      </rPr>
      <t xml:space="preserve"> </t>
    </r>
    <r>
      <rPr>
        <b/>
        <sz val="11"/>
        <color indexed="8"/>
        <rFont val="Times New Roman"/>
        <family val="1"/>
      </rPr>
      <t>ARCA-FRAMDA-RG-010-001</t>
    </r>
  </si>
  <si>
    <t xml:space="preserve">DECLARATORIA DE LECTURA ANUAL DE MEDICIÓN FLUJO DE AGUA CRUDA </t>
  </si>
  <si>
    <t>INFORMACIÓN GENERAL</t>
  </si>
  <si>
    <t>NOMBRE DEL USUARIO AUTORIZADO, SEGÚN RESOLUCIÓN</t>
  </si>
  <si>
    <t>NOMBRE DEL REPRESENTANTE LEGAL</t>
  </si>
  <si>
    <t>NÚMERO DE TRÁMITE ADMINISTRATIVO (CÓDIGO DE LA AUTORIZACIÓN)</t>
  </si>
  <si>
    <t>TIPO DE USO/APROVECHAMIENTO, SEGÚN RESOLUCIÓN</t>
  </si>
  <si>
    <t>CAUDAL AUTORIZADO, SEGÚN RESOLUCIÓN</t>
  </si>
  <si>
    <t>Este (X)</t>
  </si>
  <si>
    <t>Norte (Y)</t>
  </si>
  <si>
    <t>TIPO DE MEDICIÓN</t>
  </si>
  <si>
    <t>DIRECTA</t>
  </si>
  <si>
    <t>INDIRECTA</t>
  </si>
  <si>
    <t>LECTURAS REGISTRADAS DE VOLUMENES TOTALIZADOS MENSUALES</t>
  </si>
  <si>
    <t>VOLUMEN TOTALIZADO ANUAL</t>
  </si>
  <si>
    <t>UNIDAD DE MEDIDA DE VOLUMEN UTILIZADO</t>
  </si>
  <si>
    <t>FIRMAS DE RESPONSABILIDAD</t>
  </si>
  <si>
    <t>USUARIO AUTORIZADO</t>
  </si>
  <si>
    <t>RESPONSABLE DEL REGISTRO DE INFORMACIÓN</t>
  </si>
  <si>
    <t>NOMBRE Y APELLIDO:</t>
  </si>
  <si>
    <t>C.I.</t>
  </si>
  <si>
    <t>FORMATO DE REGISTRO DE MEDICIÓN DE AGUA PARA</t>
  </si>
  <si>
    <t>I. INFORMACIÓN GENERAL</t>
  </si>
  <si>
    <t>PERIODO MENSUAL EVALUADO (día/mes/año)</t>
  </si>
  <si>
    <t>II. REGISTRO DE DATOS</t>
  </si>
  <si>
    <t>No. LECTURA</t>
  </si>
  <si>
    <t>DÍA DE REGISTRO</t>
  </si>
  <si>
    <t>HORA DE REGISTRO</t>
  </si>
  <si>
    <t>CAUDAL MEDIDO</t>
  </si>
  <si>
    <t>VOLUMEN DIARIO TOTALIZADO</t>
  </si>
  <si>
    <t>TOTAL DEL VOLÚMEN UTILIZADO/APROVECHADO MENSUAL</t>
  </si>
  <si>
    <t>(∑ Volúmenes diarios medidos)</t>
  </si>
  <si>
    <t>III. FIRMAS DE RESPONSABILIDAD</t>
  </si>
  <si>
    <t>USUARIOS DE USO/APROVECHAMIENTO PRODUCTIVO</t>
  </si>
  <si>
    <t>MEDICIÓN INDIRECTA</t>
  </si>
  <si>
    <t>CODIFICACIÓN: ARCA-FRMIAV-RG-010-001</t>
  </si>
  <si>
    <t xml:space="preserve"> (AFORO VOLUMÉTRICO)</t>
  </si>
  <si>
    <t>NOMBRE DEL USUARIO AUTORIZADO, SEGÚN RESOLUCIÓN:</t>
  </si>
  <si>
    <r>
      <t xml:space="preserve">Nota: </t>
    </r>
    <r>
      <rPr>
        <sz val="7"/>
        <color indexed="8"/>
        <rFont val="Cambria"/>
        <family val="1"/>
      </rPr>
      <t xml:space="preserve">El presente formato de registro deberá ser llenado de manera individual, </t>
    </r>
    <r>
      <rPr>
        <b/>
        <u/>
        <sz val="7"/>
        <color indexed="8"/>
        <rFont val="Cambria"/>
        <family val="1"/>
      </rPr>
      <t>por cada sitio en el cual se realice el aforo volumétrico.</t>
    </r>
  </si>
  <si>
    <t>COORDENADAS DEL SITIO DE AFORO VOLUMÉTRICO (WGS84 17S)</t>
  </si>
  <si>
    <t>MES DE REGISTRO:</t>
  </si>
  <si>
    <t xml:space="preserve">NOTA: 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</si>
  <si>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</si>
  <si>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</si>
  <si>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</si>
  <si>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</si>
  <si>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</si>
  <si>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</si>
  <si>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</si>
  <si>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</si>
  <si>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</si>
  <si>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>OCTUBRE</t>
  </si>
  <si>
    <t>NOVIEMBRE</t>
  </si>
  <si>
    <t>DICIEMBRE</t>
  </si>
  <si>
    <t>l/s</t>
  </si>
  <si>
    <t>l</t>
  </si>
  <si>
    <t>RONALD HOCHSTEIN</t>
  </si>
  <si>
    <t>Este (X):</t>
  </si>
  <si>
    <t>Norte (Y):</t>
  </si>
  <si>
    <t>X</t>
  </si>
  <si>
    <t>TIPO DE USO/APROVECHAMIENTO SEGÚN RESOLUCIÓN</t>
  </si>
  <si>
    <t>JUAN PEREZ</t>
  </si>
  <si>
    <t>DIGITAL</t>
  </si>
  <si>
    <t>Hasta:</t>
  </si>
  <si>
    <t xml:space="preserve">Desde:           </t>
  </si>
  <si>
    <t>01/01/2022</t>
  </si>
  <si>
    <t>UNIDAD</t>
  </si>
  <si>
    <t>NIVEL (ALTURA)</t>
  </si>
  <si>
    <t>DIFERENCIA DE PRESIÓN</t>
  </si>
  <si>
    <t>VELOCIDAD EN LA SECCIÓN</t>
  </si>
  <si>
    <t>JUNIO</t>
  </si>
  <si>
    <t>TIPO DE MEDICIÓN INDIRECTA</t>
  </si>
  <si>
    <r>
      <t>El</t>
    </r>
    <r>
      <rPr>
        <b/>
        <sz val="7"/>
        <color indexed="8"/>
        <rFont val="Cambria"/>
        <family val="1"/>
      </rPr>
      <t xml:space="preserve"> Aforo volumétrico</t>
    </r>
    <r>
      <rPr>
        <sz val="7"/>
        <color indexed="8"/>
        <rFont val="Cambria"/>
        <family val="1"/>
      </rPr>
      <t xml:space="preserve"> consiste en determinar </t>
    </r>
    <r>
      <rPr>
        <b/>
        <sz val="7"/>
        <color indexed="8"/>
        <rFont val="Cambria"/>
        <family val="1"/>
      </rPr>
      <t>el tiempo</t>
    </r>
    <r>
      <rPr>
        <sz val="7"/>
        <color indexed="8"/>
        <rFont val="Cambria"/>
        <family val="1"/>
      </rPr>
      <t xml:space="preserve"> que se demora en llenar un recipiente de </t>
    </r>
    <r>
      <rPr>
        <b/>
        <sz val="7"/>
        <color indexed="8"/>
        <rFont val="Cambria"/>
        <family val="1"/>
      </rPr>
      <t>Volumen conocido</t>
    </r>
    <r>
      <rPr>
        <sz val="7"/>
        <color indexed="8"/>
        <rFont val="Cambria"/>
        <family val="1"/>
      </rPr>
      <t>.</t>
    </r>
  </si>
  <si>
    <r>
      <t xml:space="preserve">El </t>
    </r>
    <r>
      <rPr>
        <b/>
        <sz val="7"/>
        <color indexed="8"/>
        <rFont val="Cambria"/>
        <family val="1"/>
      </rPr>
      <t>Caudal medido</t>
    </r>
    <r>
      <rPr>
        <sz val="7"/>
        <color indexed="8"/>
        <rFont val="Cambria"/>
        <family val="1"/>
      </rPr>
      <t xml:space="preserve"> se obtendrá de la división del </t>
    </r>
    <r>
      <rPr>
        <b/>
        <sz val="7"/>
        <color indexed="8"/>
        <rFont val="Cambria"/>
        <family val="1"/>
      </rPr>
      <t>Volumen conocido</t>
    </r>
    <r>
      <rPr>
        <sz val="7"/>
        <color indexed="8"/>
        <rFont val="Cambria"/>
        <family val="1"/>
      </rPr>
      <t xml:space="preserve"> </t>
    </r>
    <r>
      <rPr>
        <b/>
        <sz val="7"/>
        <color indexed="8"/>
        <rFont val="Cambria"/>
        <family val="1"/>
      </rPr>
      <t>entre el tiempo</t>
    </r>
    <r>
      <rPr>
        <sz val="7"/>
        <color indexed="8"/>
        <rFont val="Cambria"/>
        <family val="1"/>
      </rPr>
      <t xml:space="preserve"> que se demora en el llenado del recipiente.</t>
    </r>
  </si>
  <si>
    <r>
      <t xml:space="preserve">El </t>
    </r>
    <r>
      <rPr>
        <b/>
        <sz val="7"/>
        <color indexed="8"/>
        <rFont val="Cambria"/>
        <family val="1"/>
      </rPr>
      <t>Caudal medido</t>
    </r>
    <r>
      <rPr>
        <sz val="7"/>
        <color indexed="8"/>
        <rFont val="Cambria"/>
        <family val="1"/>
      </rPr>
      <t xml:space="preserve"> debe ser multiplicado por </t>
    </r>
    <r>
      <rPr>
        <b/>
        <sz val="7"/>
        <color indexed="8"/>
        <rFont val="Cambria"/>
        <family val="1"/>
      </rPr>
      <t>el tiempo de uso/aprovechamiento</t>
    </r>
    <r>
      <rPr>
        <sz val="7"/>
        <color indexed="8"/>
        <rFont val="Cambria"/>
        <family val="1"/>
      </rPr>
      <t xml:space="preserve">, a fin de incluir, en la celda correspondiente, el valor del </t>
    </r>
    <r>
      <rPr>
        <b/>
        <sz val="7"/>
        <color indexed="8"/>
        <rFont val="Cambria"/>
        <family val="1"/>
      </rPr>
      <t xml:space="preserve">Volumen Diario Totalizado. </t>
    </r>
    <r>
      <rPr>
        <b/>
        <sz val="7"/>
        <color indexed="17"/>
        <rFont val="Cambria"/>
        <family val="1"/>
      </rPr>
      <t>Tomar en cuenta que si el caudal esta en l/s o m3/s, previo a realizar la multiplicación para obtener el Volumen Diario Totalizado, el tiempo de uso/aprovechamiento deberá ser transformado a segundos (1 hora = 3600 segundos)</t>
    </r>
    <r>
      <rPr>
        <b/>
        <sz val="7"/>
        <color indexed="8"/>
        <rFont val="Cambria"/>
        <family val="1"/>
      </rPr>
      <t>.</t>
    </r>
  </si>
  <si>
    <t>TIEMPO DE USO/APROVECHAMIENTO</t>
  </si>
  <si>
    <t>Horas</t>
  </si>
  <si>
    <t>AFORO VOLUMÉTRICO</t>
  </si>
  <si>
    <t>COORDENADAS DEL SITIO DE AFORO (WGS84 17S)</t>
  </si>
  <si>
    <t>DATOS DE LA MEDICIÓN INDIRECTA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</si>
  <si>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/s</t>
    </r>
  </si>
  <si>
    <r>
      <t>m</t>
    </r>
    <r>
      <rPr>
        <sz val="11"/>
        <color indexed="8"/>
        <rFont val="Calibri"/>
        <family val="2"/>
      </rPr>
      <t>³</t>
    </r>
  </si>
  <si>
    <t>(dd/mm/aa)</t>
  </si>
  <si>
    <t>(hh:mm)</t>
  </si>
  <si>
    <t>UNIDAD SEGÚN RESOLUCIÓN</t>
  </si>
  <si>
    <r>
      <t>m</t>
    </r>
    <r>
      <rPr>
        <sz val="11"/>
        <color indexed="8"/>
        <rFont val="Calibri"/>
        <family val="2"/>
      </rPr>
      <t>³</t>
    </r>
    <r>
      <rPr>
        <sz val="11"/>
        <color theme="1"/>
        <rFont val="Calibri"/>
        <family val="2"/>
        <scheme val="minor"/>
      </rPr>
      <t>/h</t>
    </r>
  </si>
  <si>
    <t>l/h</t>
  </si>
  <si>
    <t>ANALOGO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</si>
</sst>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Times New Roman"/>
      <family val="1"/>
    </font>
    <font>
      <b/>
      <sz val="7"/>
      <color indexed="8"/>
      <name val="Cambria"/>
      <family val="1"/>
    </font>
    <font>
      <sz val="7"/>
      <color indexed="8"/>
      <name val="Cambria"/>
      <family val="1"/>
    </font>
    <font>
      <b/>
      <u/>
      <sz val="7"/>
      <color indexed="8"/>
      <name val="Cambria"/>
      <family val="1"/>
    </font>
    <font>
      <b/>
      <sz val="7"/>
      <name val="Cambria"/>
      <family val="1"/>
    </font>
    <font>
      <b/>
      <sz val="7"/>
      <color indexed="17"/>
      <name val="Cambria"/>
      <family val="1"/>
    </font>
    <font>
      <sz val="11"/>
      <color indexed="8"/>
      <name val="Calibri"/>
      <family val="2"/>
    </font>
    <font>
      <b/>
      <sz val="9"/>
      <name val="Cambria"/>
      <family val="1"/>
    </font>
    <font>
      <sz val="11"/>
      <color rgb="FF3F3F76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7"/>
      <color rgb="FF000000"/>
      <name val="Cambria"/>
      <family val="1"/>
    </font>
    <font>
      <sz val="10"/>
      <color theme="1"/>
      <name val="Times New Roman"/>
      <family val="1"/>
    </font>
    <font>
      <b/>
      <sz val="7"/>
      <color rgb="FF000000"/>
      <name val="Cambria"/>
      <family val="1"/>
    </font>
    <font>
      <b/>
      <sz val="10"/>
      <color rgb="FFFF0000"/>
      <name val="Times New Roman"/>
      <family val="1"/>
    </font>
    <font>
      <b/>
      <sz val="7"/>
      <color rgb="FFFF0000"/>
      <name val="Cambria"/>
      <family val="1"/>
    </font>
    <font>
      <b/>
      <sz val="7"/>
      <color rgb="FF00B050"/>
      <name val="Cambria"/>
      <family val="1"/>
    </font>
    <font>
      <b/>
      <sz val="11"/>
      <color rgb="FF000000"/>
      <name val="Times New Roman"/>
      <family val="1"/>
    </font>
    <font>
      <sz val="11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b/>
      <sz val="11"/>
      <color rgb="FFFF0000"/>
      <name val="Calibri"/>
      <family val="2"/>
      <scheme val="minor"/>
    </font>
    <font>
      <b/>
      <sz val="7"/>
      <color theme="1"/>
      <name val="Cambria"/>
      <family val="1"/>
    </font>
    <font>
      <b/>
      <u/>
      <sz val="7"/>
      <color theme="1"/>
      <name val="Cambria"/>
      <family val="1"/>
    </font>
    <font>
      <b/>
      <sz val="10"/>
      <color theme="1"/>
      <name val="Cambria"/>
      <family val="1"/>
    </font>
    <font>
      <b/>
      <sz val="9"/>
      <color rgb="FF00000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BD4B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2" borderId="15" applyNumberFormat="0" applyAlignment="0" applyProtection="0"/>
  </cellStyleXfs>
  <cellXfs count="222">
    <xf numFmtId="0" fontId="0" fillId="0" borderId="0" xfId="0"/>
    <xf numFmtId="0" fontId="11" fillId="0" borderId="1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11" fillId="0" borderId="3" xfId="0" applyFont="1" applyBorder="1" applyAlignment="1">
      <alignment horizontal="justify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/>
    </xf>
    <xf numFmtId="0" fontId="12" fillId="0" borderId="6" xfId="0" applyFont="1" applyBorder="1" applyAlignment="1">
      <alignment horizontal="justify" vertical="center" wrapText="1"/>
    </xf>
    <xf numFmtId="0" fontId="11" fillId="0" borderId="0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2" xfId="0" applyFont="1" applyBorder="1" applyAlignment="1">
      <alignment horizontal="justify" vertical="center"/>
    </xf>
    <xf numFmtId="0" fontId="17" fillId="0" borderId="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5" fillId="0" borderId="9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justify" vertical="center"/>
    </xf>
    <xf numFmtId="0" fontId="11" fillId="0" borderId="12" xfId="0" applyFont="1" applyBorder="1" applyAlignment="1">
      <alignment horizontal="justify" vertical="center"/>
    </xf>
    <xf numFmtId="0" fontId="12" fillId="0" borderId="6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7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49" fontId="10" fillId="2" borderId="14" xfId="1" applyNumberFormat="1" applyBorder="1" applyAlignment="1" applyProtection="1">
      <alignment vertical="center" wrapText="1"/>
      <protection locked="0"/>
    </xf>
    <xf numFmtId="14" fontId="10" fillId="2" borderId="14" xfId="1" applyNumberFormat="1" applyBorder="1" applyAlignment="1" applyProtection="1">
      <alignment vertical="center" wrapText="1"/>
      <protection locked="0"/>
    </xf>
    <xf numFmtId="0" fontId="10" fillId="2" borderId="14" xfId="1" applyBorder="1" applyAlignment="1" applyProtection="1">
      <alignment vertical="center" wrapText="1"/>
      <protection locked="0"/>
    </xf>
    <xf numFmtId="0" fontId="2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10" fillId="2" borderId="14" xfId="1" applyNumberFormat="1" applyBorder="1" applyAlignment="1" applyProtection="1">
      <alignment horizontal="center" vertical="center"/>
      <protection locked="0"/>
    </xf>
    <xf numFmtId="20" fontId="10" fillId="2" borderId="14" xfId="1" applyNumberFormat="1" applyBorder="1" applyAlignment="1" applyProtection="1">
      <alignment horizontal="center" vertical="center"/>
      <protection locked="0"/>
    </xf>
    <xf numFmtId="0" fontId="10" fillId="2" borderId="14" xfId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justify" vertical="center"/>
    </xf>
    <xf numFmtId="0" fontId="16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justify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15" fillId="0" borderId="11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2" borderId="23" xfId="1" applyBorder="1" applyAlignment="1" applyProtection="1">
      <alignment horizontal="center" vertical="center"/>
      <protection locked="0"/>
    </xf>
    <xf numFmtId="0" fontId="10" fillId="2" borderId="24" xfId="1" applyBorder="1" applyAlignment="1" applyProtection="1">
      <alignment horizontal="center" vertical="center"/>
      <protection locked="0"/>
    </xf>
    <xf numFmtId="0" fontId="10" fillId="2" borderId="25" xfId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justify" vertical="center" wrapText="1"/>
    </xf>
    <xf numFmtId="0" fontId="15" fillId="0" borderId="2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3" fillId="7" borderId="5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0" fillId="2" borderId="15" xfId="1" applyAlignment="1" applyProtection="1">
      <alignment horizontal="center" vertical="center"/>
      <protection locked="0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</cellXfs>
  <cellStyles count="2"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workbookViewId="0">
      <selection activeCell="M13" sqref="M13"/>
    </sheetView>
  </sheetViews>
  <sheetFormatPr baseColWidth="10" defaultRowHeight="15" x14ac:dyDescent="0.25"/>
  <sheetData>
    <row r="1" spans="1:14" ht="15.75" thickBot="1" x14ac:dyDescent="0.3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6"/>
      <c r="K1" s="49"/>
      <c r="L1" s="49"/>
      <c r="M1" s="49"/>
      <c r="N1" s="49"/>
    </row>
    <row r="2" spans="1:14" x14ac:dyDescent="0.25">
      <c r="A2" s="147" t="s">
        <v>1</v>
      </c>
      <c r="B2" s="148"/>
      <c r="C2" s="148"/>
      <c r="D2" s="148"/>
      <c r="E2" s="148"/>
      <c r="F2" s="148"/>
      <c r="G2" s="148"/>
      <c r="H2" s="148"/>
      <c r="I2" s="148"/>
      <c r="J2" s="149"/>
      <c r="K2" s="49"/>
      <c r="L2" s="49"/>
      <c r="M2" s="49"/>
      <c r="N2" s="49"/>
    </row>
    <row r="3" spans="1:14" x14ac:dyDescent="0.25">
      <c r="A3" s="127" t="s">
        <v>2</v>
      </c>
      <c r="B3" s="128"/>
      <c r="C3" s="128"/>
      <c r="D3" s="128"/>
      <c r="E3" s="128"/>
      <c r="F3" s="128"/>
      <c r="G3" s="128"/>
      <c r="H3" s="128"/>
      <c r="I3" s="128"/>
      <c r="J3" s="129"/>
      <c r="K3" s="74"/>
      <c r="L3" s="74"/>
      <c r="M3" s="74"/>
      <c r="N3" s="74"/>
    </row>
    <row r="4" spans="1:14" ht="15.75" thickBot="1" x14ac:dyDescent="0.3">
      <c r="A4" s="1"/>
      <c r="B4" s="8"/>
      <c r="C4" s="8"/>
      <c r="D4" s="8"/>
      <c r="E4" s="8"/>
      <c r="F4" s="8"/>
      <c r="G4" s="8"/>
      <c r="H4" s="8"/>
      <c r="I4" s="8"/>
      <c r="J4" s="69"/>
      <c r="K4" s="50"/>
      <c r="L4" s="50"/>
      <c r="M4" s="50"/>
      <c r="N4" s="50"/>
    </row>
    <row r="5" spans="1:14" ht="15.75" thickBot="1" x14ac:dyDescent="0.3">
      <c r="A5" s="92" t="s">
        <v>3</v>
      </c>
      <c r="B5" s="93"/>
      <c r="C5" s="93"/>
      <c r="D5" s="93"/>
      <c r="E5" s="94"/>
      <c r="F5" s="150">
        <f>+GENERAL!F11</f>
        <v>0</v>
      </c>
      <c r="G5" s="151"/>
      <c r="H5" s="151"/>
      <c r="I5" s="152"/>
      <c r="J5" s="69"/>
      <c r="K5" s="50"/>
      <c r="L5" s="50"/>
      <c r="M5" s="50"/>
      <c r="N5" s="50"/>
    </row>
    <row r="6" spans="1:14" ht="15.75" thickBot="1" x14ac:dyDescent="0.3">
      <c r="A6" s="1"/>
      <c r="B6" s="8"/>
      <c r="C6" s="8"/>
      <c r="D6" s="8"/>
      <c r="E6" s="8"/>
      <c r="F6" s="8"/>
      <c r="G6" s="8"/>
      <c r="H6" s="8"/>
      <c r="I6" s="8"/>
      <c r="J6" s="69"/>
      <c r="K6" s="50"/>
      <c r="L6" s="50"/>
      <c r="M6" s="50"/>
      <c r="N6" s="50"/>
    </row>
    <row r="7" spans="1:14" ht="15.75" thickBot="1" x14ac:dyDescent="0.3">
      <c r="A7" s="92" t="s">
        <v>4</v>
      </c>
      <c r="B7" s="93"/>
      <c r="C7" s="93"/>
      <c r="D7" s="93"/>
      <c r="E7" s="94"/>
      <c r="F7" s="139">
        <f>+GENERAL!F14</f>
        <v>0</v>
      </c>
      <c r="G7" s="140"/>
      <c r="H7" s="140"/>
      <c r="I7" s="141"/>
      <c r="J7" s="69"/>
      <c r="K7" s="50"/>
      <c r="L7" s="50"/>
      <c r="M7" s="50"/>
      <c r="N7" s="50"/>
    </row>
    <row r="8" spans="1:14" ht="15.75" thickBot="1" x14ac:dyDescent="0.3">
      <c r="A8" s="1"/>
      <c r="B8" s="8"/>
      <c r="C8" s="8"/>
      <c r="D8" s="8"/>
      <c r="E8" s="8"/>
      <c r="F8" s="8"/>
      <c r="G8" s="8"/>
      <c r="H8" s="8"/>
      <c r="I8" s="8"/>
      <c r="J8" s="69"/>
      <c r="K8" s="50"/>
      <c r="L8" s="50"/>
      <c r="M8" s="50"/>
      <c r="N8" s="50"/>
    </row>
    <row r="9" spans="1:14" x14ac:dyDescent="0.25">
      <c r="A9" s="142" t="s">
        <v>5</v>
      </c>
      <c r="B9" s="101"/>
      <c r="C9" s="101"/>
      <c r="D9" s="101"/>
      <c r="E9" s="143"/>
      <c r="F9" s="132">
        <f>+GENERAL!F8</f>
        <v>0</v>
      </c>
      <c r="G9" s="133"/>
      <c r="H9" s="133"/>
      <c r="I9" s="134"/>
      <c r="J9" s="69"/>
      <c r="K9" s="50"/>
      <c r="L9" s="50"/>
      <c r="M9" s="50"/>
      <c r="N9" s="50"/>
    </row>
    <row r="10" spans="1:14" ht="15.75" thickBot="1" x14ac:dyDescent="0.3">
      <c r="A10" s="142"/>
      <c r="B10" s="101"/>
      <c r="C10" s="101"/>
      <c r="D10" s="101"/>
      <c r="E10" s="143"/>
      <c r="F10" s="135"/>
      <c r="G10" s="136"/>
      <c r="H10" s="136"/>
      <c r="I10" s="137"/>
      <c r="J10" s="69"/>
      <c r="K10" s="50"/>
      <c r="L10" s="50"/>
      <c r="M10" s="50"/>
      <c r="N10" s="50"/>
    </row>
    <row r="11" spans="1:14" ht="15.75" thickBot="1" x14ac:dyDescent="0.3">
      <c r="A11" s="1"/>
      <c r="B11" s="8"/>
      <c r="C11" s="8"/>
      <c r="D11" s="8"/>
      <c r="E11" s="8"/>
      <c r="F11" s="8"/>
      <c r="G11" s="8"/>
      <c r="H11" s="8"/>
      <c r="I11" s="8"/>
      <c r="J11" s="69"/>
      <c r="K11" s="50"/>
      <c r="L11" s="50"/>
      <c r="M11" s="50"/>
      <c r="N11" s="50"/>
    </row>
    <row r="12" spans="1:14" ht="15.75" thickBot="1" x14ac:dyDescent="0.3">
      <c r="A12" s="92" t="s">
        <v>6</v>
      </c>
      <c r="B12" s="93"/>
      <c r="C12" s="93"/>
      <c r="D12" s="93"/>
      <c r="E12" s="94"/>
      <c r="F12" s="139">
        <f>+GENERAL!F22</f>
        <v>0</v>
      </c>
      <c r="G12" s="140"/>
      <c r="H12" s="140"/>
      <c r="I12" s="141"/>
      <c r="J12" s="69"/>
      <c r="K12" s="50"/>
      <c r="L12" s="50"/>
      <c r="M12" s="50"/>
      <c r="N12" s="50"/>
    </row>
    <row r="13" spans="1:14" ht="15.75" thickBot="1" x14ac:dyDescent="0.3">
      <c r="A13" s="1"/>
      <c r="B13" s="60"/>
      <c r="C13" s="60"/>
      <c r="D13" s="60"/>
      <c r="E13" s="60"/>
      <c r="F13" s="8"/>
      <c r="G13" s="8"/>
      <c r="H13" s="8"/>
      <c r="I13" s="8"/>
      <c r="J13" s="69"/>
      <c r="K13" s="50"/>
      <c r="L13" s="50"/>
      <c r="M13" s="50"/>
      <c r="N13" s="50"/>
    </row>
    <row r="14" spans="1:14" ht="15.75" thickBot="1" x14ac:dyDescent="0.3">
      <c r="A14" s="92" t="s">
        <v>7</v>
      </c>
      <c r="B14" s="93"/>
      <c r="C14" s="93"/>
      <c r="D14" s="93"/>
      <c r="E14" s="94"/>
      <c r="F14" s="124">
        <f>+GENERAL!F17</f>
        <v>13</v>
      </c>
      <c r="G14" s="125"/>
      <c r="H14" s="125"/>
      <c r="I14" s="126"/>
      <c r="J14" s="69"/>
      <c r="K14" s="50"/>
      <c r="L14" s="50"/>
      <c r="M14" s="50"/>
      <c r="N14" s="50"/>
    </row>
    <row r="15" spans="1:14" ht="15.75" thickBot="1" x14ac:dyDescent="0.3">
      <c r="A15" s="59"/>
      <c r="F15" s="71"/>
      <c r="G15" s="71"/>
      <c r="H15" s="68"/>
      <c r="I15" s="68"/>
      <c r="J15" s="69"/>
      <c r="K15" s="50"/>
      <c r="L15" s="50"/>
      <c r="M15" s="50"/>
      <c r="N15" s="50"/>
    </row>
    <row r="16" spans="1:14" ht="15.75" thickBot="1" x14ac:dyDescent="0.3">
      <c r="A16" s="59"/>
      <c r="B16" s="138" t="s">
        <v>66</v>
      </c>
      <c r="C16" s="138"/>
      <c r="D16" s="138"/>
      <c r="E16" s="138"/>
      <c r="F16" s="124" t="str">
        <f>+GENERAL!F19</f>
        <v>l/s</v>
      </c>
      <c r="G16" s="125"/>
      <c r="H16" s="125"/>
      <c r="I16" s="126"/>
      <c r="J16" s="69"/>
      <c r="K16" s="50"/>
      <c r="L16" s="50"/>
      <c r="M16" s="50"/>
      <c r="N16" s="50"/>
    </row>
    <row r="17" spans="1:14" x14ac:dyDescent="0.25">
      <c r="A17" s="1"/>
      <c r="B17" s="138"/>
      <c r="C17" s="138"/>
      <c r="D17" s="138"/>
      <c r="E17" s="138"/>
      <c r="F17" s="58"/>
      <c r="G17" s="58"/>
      <c r="H17" s="8"/>
      <c r="I17" s="8"/>
      <c r="J17" s="69"/>
      <c r="K17" s="50"/>
      <c r="L17" s="50"/>
      <c r="M17" s="50"/>
      <c r="N17" s="50"/>
    </row>
    <row r="18" spans="1:14" x14ac:dyDescent="0.25">
      <c r="A18" s="127" t="s">
        <v>79</v>
      </c>
      <c r="B18" s="128"/>
      <c r="C18" s="128"/>
      <c r="D18" s="128"/>
      <c r="E18" s="128"/>
      <c r="F18" s="128"/>
      <c r="G18" s="128"/>
      <c r="H18" s="128"/>
      <c r="I18" s="128"/>
      <c r="J18" s="129"/>
      <c r="K18" s="74"/>
      <c r="L18" s="74"/>
      <c r="M18" s="74"/>
      <c r="N18" s="74"/>
    </row>
    <row r="19" spans="1:14" ht="15.75" thickBot="1" x14ac:dyDescent="0.3">
      <c r="A19" s="1"/>
      <c r="B19" s="8"/>
      <c r="C19" s="8"/>
      <c r="D19" s="8"/>
      <c r="E19" s="8"/>
      <c r="F19" s="8"/>
      <c r="G19" s="8"/>
      <c r="H19" s="8"/>
      <c r="I19" s="8"/>
      <c r="J19" s="69"/>
      <c r="K19" s="50"/>
      <c r="L19" s="50"/>
      <c r="M19" s="50"/>
      <c r="N19" s="50"/>
    </row>
    <row r="20" spans="1:14" x14ac:dyDescent="0.25">
      <c r="A20" s="130" t="s">
        <v>78</v>
      </c>
      <c r="B20" s="131"/>
      <c r="C20" s="131"/>
      <c r="D20" s="131"/>
      <c r="E20" s="131"/>
      <c r="F20" s="94" t="s">
        <v>8</v>
      </c>
      <c r="G20" s="132">
        <f>+GENERAL!G29</f>
        <v>778313</v>
      </c>
      <c r="H20" s="133"/>
      <c r="I20" s="134"/>
      <c r="J20" s="69"/>
      <c r="K20" s="50"/>
      <c r="L20" s="50"/>
      <c r="M20" s="50"/>
      <c r="N20" s="50"/>
    </row>
    <row r="21" spans="1:14" ht="15.75" thickBot="1" x14ac:dyDescent="0.3">
      <c r="A21" s="130"/>
      <c r="B21" s="131"/>
      <c r="C21" s="131"/>
      <c r="D21" s="131"/>
      <c r="E21" s="131"/>
      <c r="F21" s="94"/>
      <c r="G21" s="135"/>
      <c r="H21" s="136"/>
      <c r="I21" s="137"/>
      <c r="J21" s="69"/>
      <c r="K21" s="50"/>
      <c r="L21" s="50"/>
      <c r="M21" s="50"/>
      <c r="N21" s="50"/>
    </row>
    <row r="22" spans="1:14" ht="15.75" thickBot="1" x14ac:dyDescent="0.3">
      <c r="A22" s="130"/>
      <c r="B22" s="131"/>
      <c r="C22" s="131"/>
      <c r="D22" s="131"/>
      <c r="E22" s="131"/>
      <c r="F22" s="8"/>
      <c r="G22" s="8"/>
      <c r="H22" s="8"/>
      <c r="I22" s="8"/>
      <c r="J22" s="69"/>
      <c r="K22" s="50"/>
      <c r="L22" s="50"/>
      <c r="M22" s="50"/>
      <c r="N22" s="50"/>
    </row>
    <row r="23" spans="1:14" x14ac:dyDescent="0.25">
      <c r="A23" s="130"/>
      <c r="B23" s="131"/>
      <c r="C23" s="131"/>
      <c r="D23" s="131"/>
      <c r="E23" s="131"/>
      <c r="F23" s="94" t="s">
        <v>9</v>
      </c>
      <c r="G23" s="132">
        <f>+GENERAL!M29</f>
        <v>9580392</v>
      </c>
      <c r="H23" s="133"/>
      <c r="I23" s="134"/>
      <c r="J23" s="69"/>
      <c r="K23" s="50"/>
      <c r="L23" s="50"/>
      <c r="M23" s="50"/>
      <c r="N23" s="50"/>
    </row>
    <row r="24" spans="1:14" ht="15.75" thickBot="1" x14ac:dyDescent="0.3">
      <c r="A24" s="130"/>
      <c r="B24" s="131"/>
      <c r="C24" s="131"/>
      <c r="D24" s="131"/>
      <c r="E24" s="131"/>
      <c r="F24" s="94"/>
      <c r="G24" s="135"/>
      <c r="H24" s="136"/>
      <c r="I24" s="137"/>
      <c r="J24" s="69"/>
      <c r="K24" s="50"/>
      <c r="L24" s="50"/>
      <c r="M24" s="50"/>
      <c r="N24" s="50"/>
    </row>
    <row r="25" spans="1:14" ht="15.75" thickBot="1" x14ac:dyDescent="0.3">
      <c r="A25" s="1"/>
      <c r="B25" s="8"/>
      <c r="C25" s="8"/>
      <c r="D25" s="8"/>
      <c r="E25" s="8"/>
      <c r="F25" s="2"/>
      <c r="G25" s="2"/>
      <c r="H25" s="2"/>
      <c r="I25" s="2"/>
      <c r="J25" s="69"/>
      <c r="K25" s="50"/>
      <c r="L25" s="50"/>
      <c r="M25" s="50"/>
      <c r="N25" s="50"/>
    </row>
    <row r="26" spans="1:14" ht="15.75" thickBot="1" x14ac:dyDescent="0.3">
      <c r="A26" s="92" t="s">
        <v>10</v>
      </c>
      <c r="B26" s="93"/>
      <c r="C26" s="93"/>
      <c r="D26" s="93"/>
      <c r="E26" s="94"/>
      <c r="F26" s="4" t="s">
        <v>11</v>
      </c>
      <c r="G26" s="67"/>
      <c r="H26" s="67" t="s">
        <v>12</v>
      </c>
      <c r="I26" s="64" t="s">
        <v>59</v>
      </c>
      <c r="J26" s="69"/>
      <c r="K26" s="50"/>
      <c r="L26" s="50"/>
      <c r="M26" s="50"/>
      <c r="N26" s="50"/>
    </row>
    <row r="27" spans="1:14" ht="15.75" thickBot="1" x14ac:dyDescent="0.3">
      <c r="A27" s="1"/>
      <c r="B27" s="93"/>
      <c r="C27" s="93"/>
      <c r="D27" s="93"/>
      <c r="E27" s="93"/>
      <c r="F27" s="8"/>
      <c r="G27" s="8"/>
      <c r="H27" s="8"/>
      <c r="I27" s="8"/>
      <c r="J27" s="69"/>
      <c r="K27" s="50"/>
      <c r="L27" s="50"/>
      <c r="M27" s="50"/>
      <c r="N27" s="50"/>
    </row>
    <row r="28" spans="1:14" ht="15.75" thickBot="1" x14ac:dyDescent="0.3">
      <c r="A28" s="121" t="s">
        <v>71</v>
      </c>
      <c r="B28" s="122"/>
      <c r="C28" s="122"/>
      <c r="D28" s="122"/>
      <c r="E28" s="123"/>
      <c r="F28" s="124" t="s">
        <v>77</v>
      </c>
      <c r="G28" s="125"/>
      <c r="H28" s="125"/>
      <c r="I28" s="126"/>
      <c r="J28" s="69"/>
      <c r="K28" s="50"/>
      <c r="L28" s="50"/>
      <c r="M28" s="50"/>
      <c r="N28" s="50"/>
    </row>
    <row r="29" spans="1:14" x14ac:dyDescent="0.25">
      <c r="A29" s="1"/>
      <c r="B29" s="8"/>
      <c r="C29" s="8"/>
      <c r="D29" s="8"/>
      <c r="E29" s="8"/>
      <c r="F29" s="8"/>
      <c r="G29" s="8"/>
      <c r="H29" s="8"/>
      <c r="I29" s="8"/>
      <c r="J29" s="69"/>
      <c r="K29" s="50"/>
      <c r="L29" s="50"/>
      <c r="M29" s="50"/>
      <c r="N29" s="50"/>
    </row>
    <row r="30" spans="1:14" x14ac:dyDescent="0.25">
      <c r="A30" s="127" t="s">
        <v>13</v>
      </c>
      <c r="B30" s="128"/>
      <c r="C30" s="128"/>
      <c r="D30" s="128"/>
      <c r="E30" s="128"/>
      <c r="F30" s="128"/>
      <c r="G30" s="128"/>
      <c r="H30" s="128"/>
      <c r="I30" s="128"/>
      <c r="J30" s="129"/>
      <c r="K30" s="74"/>
      <c r="L30" s="74"/>
      <c r="M30" s="74"/>
      <c r="N30" s="74"/>
    </row>
    <row r="31" spans="1:14" ht="15.75" thickBot="1" x14ac:dyDescent="0.3">
      <c r="A31" s="1"/>
      <c r="B31" s="2"/>
      <c r="C31" s="2"/>
      <c r="D31" s="2"/>
      <c r="E31" s="2"/>
      <c r="F31" s="8"/>
      <c r="G31" s="8"/>
      <c r="H31" s="8"/>
      <c r="I31" s="8"/>
      <c r="J31" s="69"/>
      <c r="K31" s="50"/>
      <c r="L31" s="50"/>
      <c r="M31" s="50"/>
      <c r="N31" s="50"/>
    </row>
    <row r="32" spans="1:14" ht="15.75" thickBot="1" x14ac:dyDescent="0.3">
      <c r="A32" s="66"/>
      <c r="B32" s="102" t="s">
        <v>14</v>
      </c>
      <c r="C32" s="103"/>
      <c r="D32" s="103"/>
      <c r="E32" s="104"/>
      <c r="F32" s="105">
        <f>+ENE!L75+FEB!L75+MAR!L75+ABR!L75+MAY!L75+JUN!L75+JUL!L75+AGO!L75+SEP!L75+OCT!L75+NOV!L75+DIC!L75</f>
        <v>7063200</v>
      </c>
      <c r="G32" s="106"/>
      <c r="H32" s="106"/>
      <c r="I32" s="107"/>
      <c r="J32" s="69"/>
      <c r="K32" s="50"/>
      <c r="L32" s="50"/>
      <c r="M32" s="50"/>
      <c r="N32" s="50"/>
    </row>
    <row r="33" spans="1:14" x14ac:dyDescent="0.25">
      <c r="A33" s="108"/>
      <c r="B33" s="109"/>
      <c r="C33" s="110"/>
      <c r="D33" s="110"/>
      <c r="E33" s="111"/>
      <c r="F33" s="112" t="str">
        <f>+DIC!L11</f>
        <v>l</v>
      </c>
      <c r="G33" s="113"/>
      <c r="H33" s="113"/>
      <c r="I33" s="114"/>
      <c r="J33" s="91"/>
      <c r="K33" s="50"/>
      <c r="L33" s="50"/>
      <c r="M33" s="50"/>
      <c r="N33" s="50"/>
    </row>
    <row r="34" spans="1:14" x14ac:dyDescent="0.25">
      <c r="A34" s="108"/>
      <c r="B34" s="92" t="s">
        <v>15</v>
      </c>
      <c r="C34" s="93"/>
      <c r="D34" s="93"/>
      <c r="E34" s="94"/>
      <c r="F34" s="115"/>
      <c r="G34" s="116"/>
      <c r="H34" s="116"/>
      <c r="I34" s="117"/>
      <c r="J34" s="91"/>
      <c r="K34" s="50"/>
      <c r="L34" s="50"/>
      <c r="M34" s="50"/>
      <c r="N34" s="50"/>
    </row>
    <row r="35" spans="1:14" ht="15.75" thickBot="1" x14ac:dyDescent="0.3">
      <c r="A35" s="108"/>
      <c r="B35" s="95"/>
      <c r="C35" s="96"/>
      <c r="D35" s="96"/>
      <c r="E35" s="97"/>
      <c r="F35" s="118"/>
      <c r="G35" s="119"/>
      <c r="H35" s="119"/>
      <c r="I35" s="120"/>
      <c r="J35" s="91"/>
      <c r="K35" s="50"/>
      <c r="L35" s="50"/>
      <c r="M35" s="50"/>
      <c r="N35" s="50"/>
    </row>
    <row r="36" spans="1:14" x14ac:dyDescent="0.25">
      <c r="A36" s="1"/>
      <c r="B36" s="8"/>
      <c r="C36" s="8"/>
      <c r="D36" s="8"/>
      <c r="E36" s="8"/>
      <c r="F36" s="8"/>
      <c r="G36" s="8"/>
      <c r="H36" s="8"/>
      <c r="I36" s="8"/>
      <c r="J36" s="69"/>
      <c r="K36" s="50"/>
      <c r="L36" s="50"/>
      <c r="M36" s="50"/>
      <c r="N36" s="50"/>
    </row>
    <row r="37" spans="1:14" x14ac:dyDescent="0.25">
      <c r="A37" s="98" t="s">
        <v>16</v>
      </c>
      <c r="B37" s="99"/>
      <c r="C37" s="99"/>
      <c r="D37" s="99"/>
      <c r="E37" s="99"/>
      <c r="F37" s="99"/>
      <c r="G37" s="99"/>
      <c r="H37" s="99"/>
      <c r="I37" s="99"/>
      <c r="J37" s="100"/>
      <c r="K37" s="48"/>
      <c r="L37" s="48"/>
      <c r="M37" s="48"/>
      <c r="N37" s="48"/>
    </row>
    <row r="38" spans="1:14" x14ac:dyDescent="0.25">
      <c r="A38" s="1"/>
      <c r="B38" s="8"/>
      <c r="C38" s="8"/>
      <c r="D38" s="8"/>
      <c r="E38" s="8"/>
      <c r="F38" s="8"/>
      <c r="G38" s="8"/>
      <c r="H38" s="8"/>
      <c r="I38" s="8"/>
      <c r="J38" s="69"/>
      <c r="K38" s="50"/>
      <c r="L38" s="50"/>
      <c r="M38" s="50"/>
      <c r="N38" s="50"/>
    </row>
    <row r="39" spans="1:14" x14ac:dyDescent="0.25">
      <c r="A39" s="1"/>
      <c r="B39" s="93" t="s">
        <v>17</v>
      </c>
      <c r="C39" s="93"/>
      <c r="D39" s="93"/>
      <c r="E39" s="65"/>
      <c r="F39" s="101" t="s">
        <v>18</v>
      </c>
      <c r="G39" s="101"/>
      <c r="H39" s="101"/>
      <c r="I39" s="101"/>
      <c r="J39" s="5"/>
      <c r="K39" s="51"/>
      <c r="L39" s="51"/>
      <c r="M39" s="51"/>
      <c r="N39" s="51"/>
    </row>
    <row r="40" spans="1:14" x14ac:dyDescent="0.25">
      <c r="A40" s="1"/>
      <c r="B40" s="93"/>
      <c r="C40" s="93"/>
      <c r="D40" s="93"/>
      <c r="E40" s="8"/>
      <c r="F40" s="101"/>
      <c r="G40" s="101"/>
      <c r="H40" s="101"/>
      <c r="I40" s="101"/>
      <c r="J40" s="69"/>
      <c r="K40" s="50"/>
      <c r="L40" s="50"/>
      <c r="M40" s="50"/>
      <c r="N40" s="50"/>
    </row>
    <row r="41" spans="1:14" x14ac:dyDescent="0.25">
      <c r="A41" s="1"/>
      <c r="B41" s="8"/>
      <c r="C41" s="8"/>
      <c r="D41" s="8"/>
      <c r="E41" s="8"/>
      <c r="F41" s="8"/>
      <c r="G41" s="8"/>
      <c r="H41" s="8"/>
      <c r="I41" s="8"/>
      <c r="J41" s="69"/>
      <c r="K41" s="50"/>
      <c r="L41" s="50"/>
      <c r="M41" s="50"/>
      <c r="N41" s="50"/>
    </row>
    <row r="42" spans="1:14" ht="15.75" thickBot="1" x14ac:dyDescent="0.3">
      <c r="A42" s="1"/>
      <c r="B42" s="2"/>
      <c r="C42" s="2"/>
      <c r="D42" s="2"/>
      <c r="E42" s="8"/>
      <c r="F42" s="2"/>
      <c r="G42" s="2"/>
      <c r="H42" s="2"/>
      <c r="I42" s="2"/>
      <c r="J42" s="69"/>
      <c r="K42" s="50"/>
      <c r="L42" s="50"/>
      <c r="M42" s="50"/>
      <c r="N42" s="50"/>
    </row>
    <row r="43" spans="1:14" x14ac:dyDescent="0.25">
      <c r="A43" s="1"/>
      <c r="B43" s="8"/>
      <c r="C43" s="8"/>
      <c r="D43" s="8"/>
      <c r="E43" s="8"/>
      <c r="F43" s="8"/>
      <c r="G43" s="8"/>
      <c r="H43" s="8"/>
      <c r="I43" s="8"/>
      <c r="J43" s="69"/>
      <c r="K43" s="50"/>
      <c r="L43" s="50"/>
      <c r="M43" s="50"/>
      <c r="N43" s="50"/>
    </row>
    <row r="44" spans="1:14" x14ac:dyDescent="0.25">
      <c r="A44" s="1"/>
      <c r="B44" s="89" t="s">
        <v>19</v>
      </c>
      <c r="C44" s="89"/>
      <c r="D44" s="90" t="str">
        <f>+DIC!D89</f>
        <v>RONALD HOCHSTEIN</v>
      </c>
      <c r="E44" s="90"/>
      <c r="F44" s="89" t="s">
        <v>19</v>
      </c>
      <c r="G44" s="89"/>
      <c r="H44" s="90" t="str">
        <f>+DIC!K89</f>
        <v>JUAN PEREZ</v>
      </c>
      <c r="I44" s="90"/>
      <c r="J44" s="5"/>
      <c r="K44" s="51"/>
      <c r="L44" s="51"/>
      <c r="M44" s="51"/>
      <c r="N44" s="51"/>
    </row>
    <row r="45" spans="1:14" ht="15.75" thickBot="1" x14ac:dyDescent="0.3">
      <c r="A45" s="3"/>
      <c r="B45" s="6" t="s">
        <v>20</v>
      </c>
      <c r="C45" s="29">
        <f>+DIC!C91</f>
        <v>1234567890</v>
      </c>
      <c r="D45" s="6"/>
      <c r="E45" s="6"/>
      <c r="F45" s="6" t="s">
        <v>20</v>
      </c>
      <c r="G45" s="29">
        <f>+DIC!J91</f>
        <v>1234567890</v>
      </c>
      <c r="H45" s="6"/>
      <c r="I45" s="6"/>
      <c r="J45" s="7"/>
      <c r="K45" s="51"/>
      <c r="L45" s="51"/>
      <c r="M45" s="51"/>
      <c r="N45" s="51"/>
    </row>
  </sheetData>
  <sheetProtection password="F536" sheet="1"/>
  <mergeCells count="42">
    <mergeCell ref="A1:J1"/>
    <mergeCell ref="A2:J2"/>
    <mergeCell ref="A3:J3"/>
    <mergeCell ref="A5:E5"/>
    <mergeCell ref="F5:I5"/>
    <mergeCell ref="A7:E7"/>
    <mergeCell ref="F7:I7"/>
    <mergeCell ref="A9:E10"/>
    <mergeCell ref="F9:I10"/>
    <mergeCell ref="A12:E12"/>
    <mergeCell ref="F12:I12"/>
    <mergeCell ref="A14:E14"/>
    <mergeCell ref="F14:I14"/>
    <mergeCell ref="B16:E16"/>
    <mergeCell ref="F16:I16"/>
    <mergeCell ref="B17:E17"/>
    <mergeCell ref="A18:J18"/>
    <mergeCell ref="A20:E24"/>
    <mergeCell ref="F20:F21"/>
    <mergeCell ref="G20:I21"/>
    <mergeCell ref="F23:F24"/>
    <mergeCell ref="G23:I24"/>
    <mergeCell ref="A26:E26"/>
    <mergeCell ref="B27:E27"/>
    <mergeCell ref="A28:E28"/>
    <mergeCell ref="F28:I28"/>
    <mergeCell ref="A30:J30"/>
    <mergeCell ref="B32:E32"/>
    <mergeCell ref="F32:I32"/>
    <mergeCell ref="A33:A35"/>
    <mergeCell ref="B33:E33"/>
    <mergeCell ref="F33:I35"/>
    <mergeCell ref="B44:C44"/>
    <mergeCell ref="D44:E44"/>
    <mergeCell ref="F44:G44"/>
    <mergeCell ref="H44:I44"/>
    <mergeCell ref="J33:J35"/>
    <mergeCell ref="B34:E34"/>
    <mergeCell ref="B35:E35"/>
    <mergeCell ref="A37:J37"/>
    <mergeCell ref="B39:D40"/>
    <mergeCell ref="F39:I4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93"/>
  <sheetViews>
    <sheetView topLeftCell="A58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49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93"/>
  <sheetViews>
    <sheetView topLeftCell="A52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50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93"/>
  <sheetViews>
    <sheetView topLeftCell="A49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51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93"/>
  <sheetViews>
    <sheetView topLeftCell="A49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52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93"/>
  <sheetViews>
    <sheetView topLeftCell="A4" workbookViewId="0">
      <selection activeCell="L11" sqref="L11:M11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53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/>
      <c r="E29" s="77"/>
      <c r="F29" s="87"/>
      <c r="G29" s="77"/>
      <c r="H29" s="88"/>
      <c r="I29" s="77"/>
      <c r="J29" s="88"/>
      <c r="K29" s="79"/>
      <c r="L29" s="189">
        <f>IF($H$11="l/s",H29*J29*3600,IF($H$11="m³/s",H29*J29*3600,H29*J29))</f>
        <v>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568800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2"/>
  <sheetViews>
    <sheetView workbookViewId="0">
      <selection activeCell="C1" sqref="C1"/>
    </sheetView>
  </sheetViews>
  <sheetFormatPr baseColWidth="10" defaultRowHeight="15" x14ac:dyDescent="0.25"/>
  <sheetData>
    <row r="1" spans="1:9" x14ac:dyDescent="0.25">
      <c r="A1" t="s">
        <v>42</v>
      </c>
      <c r="C1" t="s">
        <v>80</v>
      </c>
      <c r="E1" t="s">
        <v>81</v>
      </c>
      <c r="F1" t="s">
        <v>67</v>
      </c>
      <c r="I1" t="s">
        <v>62</v>
      </c>
    </row>
    <row r="2" spans="1:9" x14ac:dyDescent="0.25">
      <c r="A2" t="s">
        <v>43</v>
      </c>
      <c r="C2" t="s">
        <v>54</v>
      </c>
      <c r="E2" t="s">
        <v>55</v>
      </c>
      <c r="F2" t="s">
        <v>68</v>
      </c>
      <c r="I2" t="s">
        <v>87</v>
      </c>
    </row>
    <row r="3" spans="1:9" x14ac:dyDescent="0.25">
      <c r="A3" t="s">
        <v>44</v>
      </c>
      <c r="C3" t="s">
        <v>85</v>
      </c>
      <c r="F3" t="s">
        <v>69</v>
      </c>
    </row>
    <row r="4" spans="1:9" x14ac:dyDescent="0.25">
      <c r="A4" t="s">
        <v>45</v>
      </c>
      <c r="C4" t="s">
        <v>86</v>
      </c>
    </row>
    <row r="5" spans="1:9" x14ac:dyDescent="0.25">
      <c r="A5" t="s">
        <v>46</v>
      </c>
    </row>
    <row r="6" spans="1:9" x14ac:dyDescent="0.25">
      <c r="A6" t="s">
        <v>47</v>
      </c>
    </row>
    <row r="7" spans="1:9" x14ac:dyDescent="0.25">
      <c r="A7" t="s">
        <v>48</v>
      </c>
    </row>
    <row r="8" spans="1:9" x14ac:dyDescent="0.25">
      <c r="A8" t="s">
        <v>49</v>
      </c>
    </row>
    <row r="9" spans="1:9" x14ac:dyDescent="0.25">
      <c r="A9" t="s">
        <v>50</v>
      </c>
    </row>
    <row r="10" spans="1:9" x14ac:dyDescent="0.25">
      <c r="A10" t="s">
        <v>51</v>
      </c>
    </row>
    <row r="11" spans="1:9" x14ac:dyDescent="0.25">
      <c r="A11" t="s">
        <v>52</v>
      </c>
    </row>
    <row r="12" spans="1:9" x14ac:dyDescent="0.25">
      <c r="A12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"/>
  <sheetViews>
    <sheetView tabSelected="1" topLeftCell="A10" workbookViewId="0">
      <selection activeCell="F19" sqref="F19:M19"/>
    </sheetView>
  </sheetViews>
  <sheetFormatPr baseColWidth="10" defaultRowHeight="15" x14ac:dyDescent="0.25"/>
  <sheetData>
    <row r="1" spans="1:18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70"/>
    </row>
    <row r="2" spans="1:18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8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6"/>
    </row>
    <row r="4" spans="1:18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9"/>
    </row>
    <row r="5" spans="1:18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2"/>
    </row>
    <row r="6" spans="1:18" ht="15.75" thickBot="1" x14ac:dyDescent="0.3">
      <c r="A6" s="183" t="s">
        <v>22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5"/>
    </row>
    <row r="7" spans="1:18" ht="15.75" thickBot="1" x14ac:dyDescent="0.3">
      <c r="A7" s="13"/>
      <c r="B7" s="10"/>
      <c r="C7" s="10"/>
      <c r="D7" s="10"/>
      <c r="E7" s="10"/>
      <c r="F7" s="10"/>
      <c r="G7" s="10"/>
      <c r="H7" s="10"/>
      <c r="I7" s="38"/>
      <c r="J7" s="38"/>
      <c r="K7" s="10"/>
      <c r="L7" s="10"/>
      <c r="M7" s="11"/>
    </row>
    <row r="8" spans="1:18" ht="15.75" thickBot="1" x14ac:dyDescent="0.3">
      <c r="A8" s="156" t="s">
        <v>5</v>
      </c>
      <c r="B8" s="157"/>
      <c r="C8" s="157"/>
      <c r="D8" s="157"/>
      <c r="E8" s="157"/>
      <c r="F8" s="159"/>
      <c r="G8" s="160"/>
      <c r="H8" s="160"/>
      <c r="I8" s="160"/>
      <c r="J8" s="160"/>
      <c r="K8" s="160"/>
      <c r="L8" s="160"/>
      <c r="M8" s="161"/>
    </row>
    <row r="9" spans="1:18" ht="15.75" thickBot="1" x14ac:dyDescent="0.3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6"/>
    </row>
    <row r="10" spans="1:18" ht="15.75" thickBot="1" x14ac:dyDescent="0.3">
      <c r="A10" s="13"/>
      <c r="B10" s="10"/>
      <c r="C10" s="10"/>
      <c r="D10" s="10"/>
      <c r="E10" s="10"/>
      <c r="F10" s="10"/>
      <c r="G10" s="10"/>
      <c r="H10" s="10"/>
      <c r="I10" s="38"/>
      <c r="J10" s="38"/>
      <c r="K10" s="10"/>
      <c r="L10" s="10"/>
      <c r="M10" s="11"/>
    </row>
    <row r="11" spans="1:18" ht="15.75" thickBot="1" x14ac:dyDescent="0.3">
      <c r="A11" s="156" t="s">
        <v>37</v>
      </c>
      <c r="B11" s="157"/>
      <c r="C11" s="157"/>
      <c r="D11" s="157"/>
      <c r="E11" s="157"/>
      <c r="F11" s="159"/>
      <c r="G11" s="160"/>
      <c r="H11" s="160"/>
      <c r="I11" s="160"/>
      <c r="J11" s="160"/>
      <c r="K11" s="160"/>
      <c r="L11" s="160"/>
      <c r="M11" s="161"/>
    </row>
    <row r="12" spans="1:18" ht="15.75" thickBot="1" x14ac:dyDescent="0.3">
      <c r="A12" s="34"/>
      <c r="B12" s="35"/>
      <c r="C12" s="35"/>
      <c r="D12" s="35"/>
      <c r="E12" s="35"/>
      <c r="F12" s="39"/>
      <c r="G12" s="39"/>
      <c r="H12" s="39"/>
      <c r="I12" s="39"/>
      <c r="J12" s="39"/>
      <c r="K12" s="39"/>
      <c r="L12" s="39"/>
      <c r="M12" s="46"/>
    </row>
    <row r="13" spans="1:18" ht="15.75" thickBot="1" x14ac:dyDescent="0.3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5"/>
      <c r="L13" s="45"/>
      <c r="M13" s="31"/>
      <c r="N13" s="30"/>
      <c r="O13" s="30"/>
      <c r="P13" s="30"/>
      <c r="Q13" s="30"/>
      <c r="R13" s="30"/>
    </row>
    <row r="14" spans="1:18" ht="15.75" customHeight="1" thickBot="1" x14ac:dyDescent="0.3">
      <c r="A14" s="164" t="s">
        <v>4</v>
      </c>
      <c r="B14" s="165"/>
      <c r="C14" s="165"/>
      <c r="D14" s="165"/>
      <c r="E14" s="165"/>
      <c r="F14" s="159"/>
      <c r="G14" s="160"/>
      <c r="H14" s="160"/>
      <c r="I14" s="160"/>
      <c r="J14" s="160"/>
      <c r="K14" s="160"/>
      <c r="L14" s="160"/>
      <c r="M14" s="161"/>
      <c r="N14" s="47"/>
      <c r="O14" s="47"/>
      <c r="P14" s="47"/>
      <c r="Q14" s="47"/>
      <c r="R14" s="47"/>
    </row>
    <row r="15" spans="1:18" ht="15.75" thickBot="1" x14ac:dyDescent="0.3">
      <c r="A15" s="36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6"/>
      <c r="N15" s="40"/>
      <c r="O15" s="40"/>
      <c r="P15" s="40"/>
      <c r="Q15" s="40"/>
      <c r="R15" s="40"/>
    </row>
    <row r="16" spans="1:18" ht="15.75" thickBot="1" x14ac:dyDescent="0.3">
      <c r="A16" s="13"/>
      <c r="B16" s="2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80"/>
    </row>
    <row r="17" spans="1:18" ht="15.75" thickBot="1" x14ac:dyDescent="0.3">
      <c r="A17" s="162" t="s">
        <v>7</v>
      </c>
      <c r="B17" s="163"/>
      <c r="C17" s="163"/>
      <c r="D17" s="163"/>
      <c r="E17" s="163"/>
      <c r="F17" s="159">
        <v>13</v>
      </c>
      <c r="G17" s="160"/>
      <c r="H17" s="160"/>
      <c r="I17" s="160"/>
      <c r="J17" s="160"/>
      <c r="K17" s="160"/>
      <c r="L17" s="160"/>
      <c r="M17" s="161"/>
    </row>
    <row r="18" spans="1:18" ht="15.75" thickBot="1" x14ac:dyDescent="0.3">
      <c r="A18" s="52"/>
      <c r="B18" s="53"/>
      <c r="C18" s="53"/>
      <c r="D18" s="53"/>
      <c r="E18" s="53"/>
      <c r="F18" s="68"/>
      <c r="G18" s="68"/>
      <c r="H18" s="68"/>
      <c r="I18" s="68"/>
      <c r="J18" s="68"/>
      <c r="K18" s="68"/>
      <c r="L18" s="68"/>
      <c r="M18" s="73"/>
    </row>
    <row r="19" spans="1:18" ht="15.75" thickBot="1" x14ac:dyDescent="0.3">
      <c r="A19" s="162" t="s">
        <v>84</v>
      </c>
      <c r="B19" s="163"/>
      <c r="C19" s="163"/>
      <c r="D19" s="163"/>
      <c r="E19" s="163"/>
      <c r="F19" s="159" t="s">
        <v>54</v>
      </c>
      <c r="G19" s="160"/>
      <c r="H19" s="160"/>
      <c r="I19" s="160"/>
      <c r="J19" s="160"/>
      <c r="K19" s="160"/>
      <c r="L19" s="160"/>
      <c r="M19" s="161"/>
    </row>
    <row r="20" spans="1:18" ht="15.75" thickBot="1" x14ac:dyDescent="0.3">
      <c r="A20" s="32"/>
      <c r="B20" s="37"/>
      <c r="C20" s="37"/>
      <c r="D20" s="37"/>
      <c r="E20" s="37"/>
      <c r="F20" s="18"/>
      <c r="G20" s="18"/>
      <c r="H20" s="18"/>
      <c r="I20" s="18"/>
      <c r="J20" s="18"/>
      <c r="K20" s="18"/>
      <c r="L20" s="18"/>
      <c r="M20" s="21"/>
    </row>
    <row r="21" spans="1:18" ht="15.75" thickBot="1" x14ac:dyDescent="0.3">
      <c r="A21" s="43"/>
      <c r="B21" s="33"/>
      <c r="C21" s="33"/>
      <c r="D21" s="33"/>
      <c r="E21" s="33"/>
      <c r="F21" s="33"/>
      <c r="G21" s="33"/>
      <c r="H21" s="33"/>
      <c r="I21" s="33"/>
      <c r="J21" s="33"/>
      <c r="K21" s="45"/>
      <c r="L21" s="45"/>
      <c r="M21" s="31"/>
      <c r="N21" s="30"/>
      <c r="O21" s="30"/>
      <c r="P21" s="30"/>
      <c r="Q21" s="30"/>
      <c r="R21" s="30"/>
    </row>
    <row r="22" spans="1:18" ht="15.75" thickBot="1" x14ac:dyDescent="0.3">
      <c r="A22" s="166" t="s">
        <v>60</v>
      </c>
      <c r="B22" s="167"/>
      <c r="C22" s="167"/>
      <c r="D22" s="167"/>
      <c r="E22" s="167"/>
      <c r="F22" s="159"/>
      <c r="G22" s="160"/>
      <c r="H22" s="160"/>
      <c r="I22" s="160"/>
      <c r="J22" s="160"/>
      <c r="K22" s="160"/>
      <c r="L22" s="160"/>
      <c r="M22" s="161"/>
      <c r="N22" s="47"/>
      <c r="O22" s="47"/>
      <c r="P22" s="47"/>
      <c r="Q22" s="47"/>
      <c r="R22" s="47"/>
    </row>
    <row r="23" spans="1:18" ht="15.75" thickBot="1" x14ac:dyDescent="0.3">
      <c r="A23" s="36"/>
      <c r="B23" s="1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1"/>
      <c r="N23" s="24"/>
      <c r="O23" s="24"/>
      <c r="P23" s="24"/>
      <c r="Q23" s="24"/>
      <c r="R23" s="24"/>
    </row>
    <row r="24" spans="1:18" ht="15.75" thickBot="1" x14ac:dyDescent="0.3">
      <c r="A24" s="13"/>
      <c r="B24" s="10"/>
      <c r="C24" s="10"/>
      <c r="D24" s="10"/>
      <c r="E24" s="10"/>
      <c r="F24" s="10"/>
      <c r="G24" s="10"/>
      <c r="H24" s="10"/>
      <c r="I24" s="38"/>
      <c r="J24" s="38"/>
      <c r="K24" s="10"/>
      <c r="L24" s="10"/>
      <c r="M24" s="11"/>
    </row>
    <row r="25" spans="1:18" ht="15.75" customHeight="1" thickBot="1" x14ac:dyDescent="0.3">
      <c r="A25" s="156" t="s">
        <v>23</v>
      </c>
      <c r="B25" s="157"/>
      <c r="C25" s="157"/>
      <c r="D25" s="157"/>
      <c r="E25" s="158"/>
      <c r="F25" s="41" t="s">
        <v>64</v>
      </c>
      <c r="G25" s="81" t="s">
        <v>65</v>
      </c>
      <c r="H25" s="42"/>
      <c r="I25" s="42"/>
      <c r="J25" s="42"/>
      <c r="K25" s="42"/>
      <c r="L25" s="42" t="s">
        <v>63</v>
      </c>
      <c r="M25" s="82">
        <v>44592</v>
      </c>
    </row>
    <row r="26" spans="1:18" ht="15.75" thickBot="1" x14ac:dyDescent="0.3">
      <c r="A26" s="14"/>
      <c r="B26" s="22"/>
      <c r="C26" s="22"/>
      <c r="D26" s="22"/>
      <c r="E26" s="22"/>
      <c r="F26" s="22"/>
      <c r="G26" s="15"/>
      <c r="H26" s="15"/>
      <c r="I26" s="15"/>
      <c r="J26" s="15"/>
      <c r="K26" s="17"/>
      <c r="L26" s="17"/>
      <c r="M26" s="20"/>
    </row>
    <row r="27" spans="1:18" x14ac:dyDescent="0.25">
      <c r="A27" s="153" t="s">
        <v>38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5"/>
    </row>
    <row r="28" spans="1:18" ht="15.75" thickBot="1" x14ac:dyDescent="0.3">
      <c r="A28" s="13"/>
      <c r="B28" s="25"/>
      <c r="C28" s="25"/>
      <c r="D28" s="25"/>
      <c r="E28" s="25"/>
      <c r="F28" s="25"/>
      <c r="G28" s="23"/>
      <c r="H28" s="23"/>
      <c r="I28" s="40"/>
      <c r="J28" s="40"/>
      <c r="K28" s="26"/>
      <c r="L28" s="26"/>
      <c r="M28" s="19"/>
    </row>
    <row r="29" spans="1:18" ht="15.75" customHeight="1" thickBot="1" x14ac:dyDescent="0.3">
      <c r="A29" s="156" t="s">
        <v>39</v>
      </c>
      <c r="B29" s="157"/>
      <c r="C29" s="157"/>
      <c r="D29" s="157"/>
      <c r="E29" s="158"/>
      <c r="F29" s="41" t="s">
        <v>57</v>
      </c>
      <c r="G29" s="83">
        <v>778313</v>
      </c>
      <c r="H29" s="42"/>
      <c r="I29" s="42"/>
      <c r="J29" s="42"/>
      <c r="K29" s="42"/>
      <c r="L29" s="42" t="s">
        <v>58</v>
      </c>
      <c r="M29" s="83">
        <v>9580392</v>
      </c>
    </row>
    <row r="30" spans="1:18" ht="15.75" thickBot="1" x14ac:dyDescent="0.3">
      <c r="A30" s="14"/>
      <c r="B30" s="22"/>
      <c r="C30" s="22"/>
      <c r="D30" s="22"/>
      <c r="E30" s="22"/>
      <c r="F30" s="22"/>
      <c r="G30" s="15"/>
      <c r="H30" s="15"/>
      <c r="I30" s="15"/>
      <c r="J30" s="15"/>
      <c r="K30" s="17"/>
      <c r="L30" s="17"/>
      <c r="M30" s="20"/>
    </row>
  </sheetData>
  <sheetProtection algorithmName="SHA-512" hashValue="YEm3FLZAc8iBj7Onn4yHWCNtMqMlojewcRSjxodxAxUvz6jOE+02XC4PdsS5TOChWG5Vx5v94+PF9v6CLwu1ig==" saltValue="scDHjTOkwvd5/8IenN+f4g==" spinCount="100000" sheet="1"/>
  <mergeCells count="21">
    <mergeCell ref="A1:M1"/>
    <mergeCell ref="A2:M2"/>
    <mergeCell ref="A3:M3"/>
    <mergeCell ref="A4:M4"/>
    <mergeCell ref="F14:M14"/>
    <mergeCell ref="A5:M5"/>
    <mergeCell ref="A6:M6"/>
    <mergeCell ref="A27:M27"/>
    <mergeCell ref="A29:E29"/>
    <mergeCell ref="A8:E8"/>
    <mergeCell ref="F8:M8"/>
    <mergeCell ref="A11:E11"/>
    <mergeCell ref="F11:M11"/>
    <mergeCell ref="A17:E17"/>
    <mergeCell ref="F17:M17"/>
    <mergeCell ref="A14:E14"/>
    <mergeCell ref="A25:E25"/>
    <mergeCell ref="A22:E22"/>
    <mergeCell ref="F22:M22"/>
    <mergeCell ref="A19:E19"/>
    <mergeCell ref="F19:M19"/>
  </mergeCell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50BCAB-1216-4BB1-9B5E-433871A39324}">
          <x14:formula1>
            <xm:f>Hoja1!$C$1:$C$4</xm:f>
          </x14:formula1>
          <xm:sqref>F19:M19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93"/>
  <sheetViews>
    <sheetView topLeftCell="A58" workbookViewId="0">
      <selection activeCell="P10" sqref="P10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42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9:M19"/>
    <mergeCell ref="L21:M21"/>
    <mergeCell ref="L10:M10"/>
    <mergeCell ref="L11:M11"/>
    <mergeCell ref="L13:M13"/>
    <mergeCell ref="L15:M15"/>
    <mergeCell ref="L17:M17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A93:N93"/>
    <mergeCell ref="N75:N76"/>
    <mergeCell ref="D76:J76"/>
    <mergeCell ref="A77:A80"/>
    <mergeCell ref="B77:N77"/>
    <mergeCell ref="B78:N78"/>
    <mergeCell ref="B79:N79"/>
    <mergeCell ref="B80:N80"/>
    <mergeCell ref="D89:G89"/>
    <mergeCell ref="C91:E91"/>
    <mergeCell ref="J91:L91"/>
    <mergeCell ref="K89:M89"/>
    <mergeCell ref="A81:N81"/>
    <mergeCell ref="B83:E83"/>
    <mergeCell ref="G83:N83"/>
    <mergeCell ref="B85:E87"/>
    <mergeCell ref="G85:N87"/>
    <mergeCell ref="L73:M73"/>
    <mergeCell ref="D75:J75"/>
    <mergeCell ref="L75:M76"/>
  </mergeCells>
  <pageMargins left="0.7" right="0.7" top="0.75" bottom="0.75" header="0.3" footer="0.3"/>
  <pageSetup paperSize="9" scale="63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93"/>
  <sheetViews>
    <sheetView topLeftCell="A64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43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93"/>
  <sheetViews>
    <sheetView topLeftCell="A55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44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93"/>
  <sheetViews>
    <sheetView topLeftCell="A52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45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93"/>
  <sheetViews>
    <sheetView topLeftCell="A52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46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93"/>
  <sheetViews>
    <sheetView topLeftCell="A55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70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93"/>
  <sheetViews>
    <sheetView topLeftCell="A52" workbookViewId="0">
      <selection activeCell="F8" sqref="F8:H8"/>
    </sheetView>
  </sheetViews>
  <sheetFormatPr baseColWidth="10" defaultRowHeight="15" x14ac:dyDescent="0.25"/>
  <cols>
    <col min="1" max="1" width="5.7109375" customWidth="1"/>
    <col min="3" max="3" width="5.7109375" customWidth="1"/>
    <col min="5" max="5" width="5.7109375" customWidth="1"/>
    <col min="7" max="7" width="5.7109375" customWidth="1"/>
    <col min="9" max="9" width="5.7109375" customWidth="1"/>
    <col min="11" max="11" width="5.7109375" customWidth="1"/>
    <col min="14" max="14" width="5.7109375" customWidth="1"/>
  </cols>
  <sheetData>
    <row r="1" spans="1:14" ht="15.75" thickBot="1" x14ac:dyDescent="0.3">
      <c r="A1" s="168" t="s">
        <v>35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70"/>
    </row>
    <row r="2" spans="1:14" x14ac:dyDescent="0.25">
      <c r="A2" s="171" t="s">
        <v>21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3"/>
    </row>
    <row r="3" spans="1:14" x14ac:dyDescent="0.25">
      <c r="A3" s="174" t="s">
        <v>33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6"/>
    </row>
    <row r="4" spans="1:14" x14ac:dyDescent="0.25">
      <c r="A4" s="177" t="s">
        <v>34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</row>
    <row r="5" spans="1:14" ht="15.75" thickBot="1" x14ac:dyDescent="0.3">
      <c r="A5" s="180" t="s">
        <v>36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2"/>
    </row>
    <row r="6" spans="1:14" ht="15.75" thickBot="1" x14ac:dyDescent="0.3">
      <c r="A6" s="214" t="s">
        <v>24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6"/>
    </row>
    <row r="7" spans="1:14" ht="15.75" thickBot="1" x14ac:dyDescent="0.3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54"/>
      <c r="M7" s="77"/>
      <c r="N7" s="72"/>
    </row>
    <row r="8" spans="1:14" ht="15.75" thickBot="1" x14ac:dyDescent="0.3">
      <c r="A8" s="76"/>
      <c r="B8" s="168" t="s">
        <v>40</v>
      </c>
      <c r="C8" s="169"/>
      <c r="D8" s="217"/>
      <c r="E8" s="77"/>
      <c r="F8" s="218" t="s">
        <v>48</v>
      </c>
      <c r="G8" s="219"/>
      <c r="H8" s="220"/>
      <c r="I8" s="77"/>
      <c r="J8" s="77"/>
      <c r="K8" s="77"/>
      <c r="L8" s="54"/>
      <c r="M8" s="77"/>
      <c r="N8" s="72"/>
    </row>
    <row r="9" spans="1:14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77"/>
      <c r="L9" s="54"/>
      <c r="M9" s="77"/>
      <c r="N9" s="72"/>
    </row>
    <row r="10" spans="1:14" ht="27" x14ac:dyDescent="0.25">
      <c r="A10" s="76"/>
      <c r="B10" s="70" t="s">
        <v>25</v>
      </c>
      <c r="C10" s="77"/>
      <c r="D10" s="75" t="s">
        <v>26</v>
      </c>
      <c r="E10" s="77"/>
      <c r="F10" s="75" t="s">
        <v>27</v>
      </c>
      <c r="G10" s="77"/>
      <c r="H10" s="63" t="s">
        <v>28</v>
      </c>
      <c r="I10" s="77"/>
      <c r="J10" s="57" t="s">
        <v>75</v>
      </c>
      <c r="K10" s="75"/>
      <c r="L10" s="157" t="s">
        <v>29</v>
      </c>
      <c r="M10" s="157"/>
      <c r="N10" s="78"/>
    </row>
    <row r="11" spans="1:14" x14ac:dyDescent="0.25">
      <c r="A11" s="76"/>
      <c r="B11" s="70"/>
      <c r="C11" s="77"/>
      <c r="D11" s="62" t="s">
        <v>82</v>
      </c>
      <c r="E11" s="61"/>
      <c r="F11" s="62" t="s">
        <v>83</v>
      </c>
      <c r="G11" s="77"/>
      <c r="H11" s="84" t="str">
        <f>+GENERAL!F19</f>
        <v>l/s</v>
      </c>
      <c r="I11" s="77"/>
      <c r="J11" s="85" t="s">
        <v>76</v>
      </c>
      <c r="K11" s="75"/>
      <c r="L11" s="221" t="str">
        <f>+IF(H11="l/s","l",IF(H11="l/h","l","m³"))</f>
        <v>l</v>
      </c>
      <c r="M11" s="221"/>
      <c r="N11" s="78"/>
    </row>
    <row r="12" spans="1:14" ht="15.75" thickBot="1" x14ac:dyDescent="0.3">
      <c r="A12" s="76"/>
      <c r="B12" s="77"/>
      <c r="C12" s="77"/>
      <c r="D12" s="77"/>
      <c r="E12" s="77"/>
      <c r="F12" s="77"/>
      <c r="G12" s="77"/>
      <c r="H12" s="77"/>
      <c r="I12" s="77"/>
      <c r="J12" s="55"/>
      <c r="K12" s="77"/>
      <c r="L12" s="54"/>
      <c r="M12" s="77"/>
      <c r="N12" s="72"/>
    </row>
    <row r="13" spans="1:14" ht="15.75" thickBot="1" x14ac:dyDescent="0.3">
      <c r="A13" s="76"/>
      <c r="B13" s="75">
        <v>1</v>
      </c>
      <c r="C13" s="77"/>
      <c r="D13" s="86">
        <v>44562</v>
      </c>
      <c r="E13" s="77"/>
      <c r="F13" s="87">
        <v>0.5</v>
      </c>
      <c r="G13" s="77"/>
      <c r="H13" s="88">
        <v>2</v>
      </c>
      <c r="I13" s="77"/>
      <c r="J13" s="88">
        <v>1</v>
      </c>
      <c r="K13" s="79"/>
      <c r="L13" s="189">
        <f>IF($H$11="l/s",H13*J13*3600,IF($H$11="m³/s",H13*J13*3600,H13*J13))</f>
        <v>7200</v>
      </c>
      <c r="M13" s="190"/>
      <c r="N13" s="72"/>
    </row>
    <row r="14" spans="1:14" ht="6.95" customHeight="1" thickBot="1" x14ac:dyDescent="0.3">
      <c r="A14" s="76"/>
      <c r="B14" s="77"/>
      <c r="C14" s="77"/>
      <c r="D14" s="61"/>
      <c r="E14" s="77"/>
      <c r="F14" s="61"/>
      <c r="G14" s="77"/>
      <c r="H14" s="61"/>
      <c r="I14" s="77"/>
      <c r="J14" s="56"/>
      <c r="K14" s="61"/>
      <c r="L14" s="77"/>
      <c r="M14" s="77"/>
      <c r="N14" s="72"/>
    </row>
    <row r="15" spans="1:14" ht="15.75" thickBot="1" x14ac:dyDescent="0.3">
      <c r="A15" s="76"/>
      <c r="B15" s="75">
        <v>2</v>
      </c>
      <c r="C15" s="77"/>
      <c r="D15" s="86">
        <v>44563</v>
      </c>
      <c r="E15" s="77"/>
      <c r="F15" s="87">
        <v>0.5</v>
      </c>
      <c r="G15" s="77"/>
      <c r="H15" s="88">
        <v>4</v>
      </c>
      <c r="I15" s="77"/>
      <c r="J15" s="88">
        <v>2</v>
      </c>
      <c r="K15" s="79"/>
      <c r="L15" s="189">
        <f>IF($H$11="l/s",H15*J15*3600,IF($H$11="m³/s",H15*J15*3600,H15*J15))</f>
        <v>28800</v>
      </c>
      <c r="M15" s="190"/>
      <c r="N15" s="72"/>
    </row>
    <row r="16" spans="1:14" ht="6.95" customHeight="1" thickBot="1" x14ac:dyDescent="0.3">
      <c r="A16" s="76"/>
      <c r="B16" s="77"/>
      <c r="C16" s="77"/>
      <c r="D16" s="61"/>
      <c r="E16" s="77"/>
      <c r="F16" s="61"/>
      <c r="G16" s="77"/>
      <c r="H16" s="61"/>
      <c r="I16" s="77"/>
      <c r="J16" s="56"/>
      <c r="K16" s="61"/>
      <c r="L16" s="77"/>
      <c r="M16" s="77"/>
      <c r="N16" s="72"/>
    </row>
    <row r="17" spans="1:14" ht="15.75" thickBot="1" x14ac:dyDescent="0.3">
      <c r="A17" s="76"/>
      <c r="B17" s="75">
        <v>3</v>
      </c>
      <c r="C17" s="77"/>
      <c r="D17" s="86">
        <v>44564</v>
      </c>
      <c r="E17" s="77"/>
      <c r="F17" s="87">
        <v>0.5</v>
      </c>
      <c r="G17" s="77"/>
      <c r="H17" s="88">
        <v>3</v>
      </c>
      <c r="I17" s="77"/>
      <c r="J17" s="88">
        <v>3</v>
      </c>
      <c r="K17" s="79"/>
      <c r="L17" s="189">
        <f>IF($H$11="l/s",H17*J17*3600,IF($H$11="m³/s",H17*J17*3600,H17*J17))</f>
        <v>32400</v>
      </c>
      <c r="M17" s="190"/>
      <c r="N17" s="72"/>
    </row>
    <row r="18" spans="1:14" ht="6.95" customHeight="1" thickBot="1" x14ac:dyDescent="0.3">
      <c r="A18" s="76"/>
      <c r="B18" s="77"/>
      <c r="C18" s="77"/>
      <c r="D18" s="61"/>
      <c r="E18" s="77"/>
      <c r="F18" s="61"/>
      <c r="G18" s="77"/>
      <c r="H18" s="61"/>
      <c r="I18" s="77"/>
      <c r="J18" s="56"/>
      <c r="K18" s="61"/>
      <c r="L18" s="77"/>
      <c r="M18" s="77"/>
      <c r="N18" s="72"/>
    </row>
    <row r="19" spans="1:14" ht="15.75" thickBot="1" x14ac:dyDescent="0.3">
      <c r="A19" s="76"/>
      <c r="B19" s="75">
        <v>4</v>
      </c>
      <c r="C19" s="77"/>
      <c r="D19" s="86">
        <v>44565</v>
      </c>
      <c r="E19" s="77"/>
      <c r="F19" s="87">
        <v>0.5</v>
      </c>
      <c r="G19" s="77"/>
      <c r="H19" s="88">
        <v>3</v>
      </c>
      <c r="I19" s="77"/>
      <c r="J19" s="88">
        <v>1</v>
      </c>
      <c r="K19" s="79"/>
      <c r="L19" s="189">
        <f>IF($H$11="l/s",H19*J19*3600,IF($H$11="m³/s",H19*J19*3600,H19*J19))</f>
        <v>10800</v>
      </c>
      <c r="M19" s="190"/>
      <c r="N19" s="72"/>
    </row>
    <row r="20" spans="1:14" ht="6.95" customHeight="1" thickBot="1" x14ac:dyDescent="0.3">
      <c r="A20" s="76"/>
      <c r="B20" s="77"/>
      <c r="C20" s="77"/>
      <c r="D20" s="61"/>
      <c r="E20" s="77"/>
      <c r="F20" s="61"/>
      <c r="G20" s="77"/>
      <c r="H20" s="61"/>
      <c r="I20" s="77"/>
      <c r="J20" s="56"/>
      <c r="K20" s="61"/>
      <c r="L20" s="77"/>
      <c r="M20" s="77"/>
      <c r="N20" s="72"/>
    </row>
    <row r="21" spans="1:14" ht="15.75" thickBot="1" x14ac:dyDescent="0.3">
      <c r="A21" s="76"/>
      <c r="B21" s="75">
        <v>5</v>
      </c>
      <c r="C21" s="77"/>
      <c r="D21" s="86">
        <v>44566</v>
      </c>
      <c r="E21" s="77"/>
      <c r="F21" s="87">
        <v>0.5</v>
      </c>
      <c r="G21" s="77"/>
      <c r="H21" s="88">
        <v>3</v>
      </c>
      <c r="I21" s="77"/>
      <c r="J21" s="88">
        <v>2</v>
      </c>
      <c r="K21" s="79"/>
      <c r="L21" s="189">
        <f>IF($H$11="l/s",H21*J21*3600,IF($H$11="m³/s",H21*J21*3600,H21*J21))</f>
        <v>21600</v>
      </c>
      <c r="M21" s="190"/>
      <c r="N21" s="72"/>
    </row>
    <row r="22" spans="1:14" ht="6.95" customHeight="1" thickBot="1" x14ac:dyDescent="0.3">
      <c r="A22" s="76"/>
      <c r="B22" s="77"/>
      <c r="C22" s="77"/>
      <c r="D22" s="61"/>
      <c r="E22" s="77"/>
      <c r="F22" s="61"/>
      <c r="G22" s="77"/>
      <c r="H22" s="61"/>
      <c r="I22" s="77"/>
      <c r="J22" s="56"/>
      <c r="K22" s="61"/>
      <c r="L22" s="77"/>
      <c r="M22" s="77"/>
      <c r="N22" s="72"/>
    </row>
    <row r="23" spans="1:14" ht="15.75" thickBot="1" x14ac:dyDescent="0.3">
      <c r="A23" s="76"/>
      <c r="B23" s="75">
        <v>6</v>
      </c>
      <c r="C23" s="77"/>
      <c r="D23" s="86">
        <v>44567</v>
      </c>
      <c r="E23" s="77"/>
      <c r="F23" s="87">
        <v>0.5</v>
      </c>
      <c r="G23" s="77"/>
      <c r="H23" s="88">
        <v>3</v>
      </c>
      <c r="I23" s="77"/>
      <c r="J23" s="88">
        <v>3</v>
      </c>
      <c r="K23" s="79"/>
      <c r="L23" s="189">
        <f>IF($H$11="l/s",H23*J23*3600,IF($H$11="m³/s",H23*J23*3600,H23*J23))</f>
        <v>32400</v>
      </c>
      <c r="M23" s="190"/>
      <c r="N23" s="72"/>
    </row>
    <row r="24" spans="1:14" ht="6.95" customHeight="1" thickBot="1" x14ac:dyDescent="0.3">
      <c r="A24" s="76"/>
      <c r="B24" s="77"/>
      <c r="C24" s="77"/>
      <c r="D24" s="61"/>
      <c r="E24" s="77"/>
      <c r="F24" s="61"/>
      <c r="G24" s="77"/>
      <c r="H24" s="61"/>
      <c r="I24" s="77"/>
      <c r="J24" s="56"/>
      <c r="K24" s="61"/>
      <c r="L24" s="77"/>
      <c r="M24" s="77"/>
      <c r="N24" s="72"/>
    </row>
    <row r="25" spans="1:14" ht="15.75" thickBot="1" x14ac:dyDescent="0.3">
      <c r="A25" s="76"/>
      <c r="B25" s="75">
        <v>7</v>
      </c>
      <c r="C25" s="77"/>
      <c r="D25" s="86">
        <v>44568</v>
      </c>
      <c r="E25" s="77"/>
      <c r="F25" s="87">
        <v>0.5</v>
      </c>
      <c r="G25" s="77"/>
      <c r="H25" s="88">
        <v>3</v>
      </c>
      <c r="I25" s="77"/>
      <c r="J25" s="88">
        <v>1</v>
      </c>
      <c r="K25" s="79"/>
      <c r="L25" s="189">
        <f>IF($H$11="l/s",H25*J25*3600,IF($H$11="m³/s",H25*J25*3600,H25*J25))</f>
        <v>10800</v>
      </c>
      <c r="M25" s="190"/>
      <c r="N25" s="72"/>
    </row>
    <row r="26" spans="1:14" ht="6.95" customHeight="1" thickBot="1" x14ac:dyDescent="0.3">
      <c r="A26" s="76"/>
      <c r="B26" s="77"/>
      <c r="C26" s="77"/>
      <c r="D26" s="61"/>
      <c r="E26" s="77"/>
      <c r="F26" s="61"/>
      <c r="G26" s="77"/>
      <c r="H26" s="61"/>
      <c r="I26" s="77"/>
      <c r="J26" s="56"/>
      <c r="K26" s="61"/>
      <c r="L26" s="77"/>
      <c r="M26" s="77"/>
      <c r="N26" s="72"/>
    </row>
    <row r="27" spans="1:14" ht="15.75" thickBot="1" x14ac:dyDescent="0.3">
      <c r="A27" s="76"/>
      <c r="B27" s="75">
        <v>8</v>
      </c>
      <c r="C27" s="77"/>
      <c r="D27" s="86">
        <v>44569</v>
      </c>
      <c r="E27" s="77"/>
      <c r="F27" s="87">
        <v>0.5</v>
      </c>
      <c r="G27" s="77"/>
      <c r="H27" s="88">
        <v>2</v>
      </c>
      <c r="I27" s="77"/>
      <c r="J27" s="88">
        <v>2</v>
      </c>
      <c r="K27" s="79"/>
      <c r="L27" s="189">
        <f>IF($H$11="l/s",H27*J27*3600,IF($H$11="m³/s",H27*J27*3600,H27*J27))</f>
        <v>14400</v>
      </c>
      <c r="M27" s="190"/>
      <c r="N27" s="72"/>
    </row>
    <row r="28" spans="1:14" ht="6.95" customHeight="1" thickBot="1" x14ac:dyDescent="0.3">
      <c r="A28" s="76"/>
      <c r="B28" s="77"/>
      <c r="C28" s="77"/>
      <c r="D28" s="61"/>
      <c r="E28" s="77"/>
      <c r="F28" s="61"/>
      <c r="G28" s="77"/>
      <c r="H28" s="61"/>
      <c r="I28" s="77"/>
      <c r="J28" s="56"/>
      <c r="K28" s="61"/>
      <c r="L28" s="77"/>
      <c r="M28" s="77"/>
      <c r="N28" s="72"/>
    </row>
    <row r="29" spans="1:14" ht="15.75" thickBot="1" x14ac:dyDescent="0.3">
      <c r="A29" s="76"/>
      <c r="B29" s="75">
        <v>9</v>
      </c>
      <c r="C29" s="77"/>
      <c r="D29" s="86">
        <v>44570</v>
      </c>
      <c r="E29" s="77"/>
      <c r="F29" s="87">
        <v>0.5</v>
      </c>
      <c r="G29" s="77"/>
      <c r="H29" s="88">
        <v>2</v>
      </c>
      <c r="I29" s="77"/>
      <c r="J29" s="88">
        <v>3</v>
      </c>
      <c r="K29" s="79"/>
      <c r="L29" s="189">
        <f>IF($H$11="l/s",H29*J29*3600,IF($H$11="m³/s",H29*J29*3600,H29*J29))</f>
        <v>21600</v>
      </c>
      <c r="M29" s="190"/>
      <c r="N29" s="72"/>
    </row>
    <row r="30" spans="1:14" ht="6.95" customHeight="1" thickBot="1" x14ac:dyDescent="0.3">
      <c r="A30" s="76"/>
      <c r="B30" s="77"/>
      <c r="C30" s="77"/>
      <c r="D30" s="61"/>
      <c r="E30" s="77"/>
      <c r="F30" s="61"/>
      <c r="G30" s="77"/>
      <c r="H30" s="61"/>
      <c r="I30" s="77"/>
      <c r="J30" s="56"/>
      <c r="K30" s="61"/>
      <c r="L30" s="77"/>
      <c r="M30" s="77"/>
      <c r="N30" s="72"/>
    </row>
    <row r="31" spans="1:14" ht="15.75" thickBot="1" x14ac:dyDescent="0.3">
      <c r="A31" s="76"/>
      <c r="B31" s="75">
        <v>10</v>
      </c>
      <c r="C31" s="77"/>
      <c r="D31" s="86">
        <v>44571</v>
      </c>
      <c r="E31" s="77"/>
      <c r="F31" s="87">
        <v>0.5</v>
      </c>
      <c r="G31" s="77"/>
      <c r="H31" s="88">
        <v>3</v>
      </c>
      <c r="I31" s="77"/>
      <c r="J31" s="88">
        <v>1</v>
      </c>
      <c r="K31" s="79"/>
      <c r="L31" s="189">
        <f>IF($H$11="l/s",H31*J31*3600,IF($H$11="m³/s",H31*J31*3600,H31*J31))</f>
        <v>10800</v>
      </c>
      <c r="M31" s="190"/>
      <c r="N31" s="72"/>
    </row>
    <row r="32" spans="1:14" ht="6.95" customHeight="1" thickBot="1" x14ac:dyDescent="0.3">
      <c r="A32" s="76"/>
      <c r="B32" s="77"/>
      <c r="C32" s="77"/>
      <c r="D32" s="61"/>
      <c r="E32" s="77"/>
      <c r="F32" s="61"/>
      <c r="G32" s="77"/>
      <c r="H32" s="61"/>
      <c r="I32" s="77"/>
      <c r="J32" s="56"/>
      <c r="K32" s="61"/>
      <c r="L32" s="77"/>
      <c r="M32" s="77"/>
      <c r="N32" s="72"/>
    </row>
    <row r="33" spans="1:14" ht="15.75" thickBot="1" x14ac:dyDescent="0.3">
      <c r="A33" s="76"/>
      <c r="B33" s="75">
        <v>11</v>
      </c>
      <c r="C33" s="77"/>
      <c r="D33" s="86">
        <v>44572</v>
      </c>
      <c r="E33" s="77"/>
      <c r="F33" s="87">
        <v>0.5</v>
      </c>
      <c r="G33" s="77"/>
      <c r="H33" s="88">
        <v>4</v>
      </c>
      <c r="I33" s="77"/>
      <c r="J33" s="88">
        <v>2</v>
      </c>
      <c r="K33" s="79"/>
      <c r="L33" s="189">
        <f>IF($H$11="l/s",H33*J33*3600,IF($H$11="m³/s",H33*J33*3600,H33*J33))</f>
        <v>28800</v>
      </c>
      <c r="M33" s="190"/>
      <c r="N33" s="72"/>
    </row>
    <row r="34" spans="1:14" ht="6.95" customHeight="1" thickBot="1" x14ac:dyDescent="0.3">
      <c r="A34" s="76"/>
      <c r="B34" s="77"/>
      <c r="C34" s="77"/>
      <c r="D34" s="61"/>
      <c r="E34" s="77"/>
      <c r="F34" s="61"/>
      <c r="G34" s="77"/>
      <c r="H34" s="61"/>
      <c r="I34" s="77"/>
      <c r="J34" s="56"/>
      <c r="K34" s="61"/>
      <c r="L34" s="77"/>
      <c r="M34" s="77"/>
      <c r="N34" s="72"/>
    </row>
    <row r="35" spans="1:14" ht="15.75" thickBot="1" x14ac:dyDescent="0.3">
      <c r="A35" s="76"/>
      <c r="B35" s="75">
        <v>12</v>
      </c>
      <c r="C35" s="77"/>
      <c r="D35" s="86">
        <v>44573</v>
      </c>
      <c r="E35" s="77"/>
      <c r="F35" s="87">
        <v>0.5</v>
      </c>
      <c r="G35" s="77"/>
      <c r="H35" s="88">
        <v>2</v>
      </c>
      <c r="I35" s="77"/>
      <c r="J35" s="88">
        <v>3</v>
      </c>
      <c r="K35" s="79"/>
      <c r="L35" s="189">
        <f>IF($H$11="l/s",H35*J35*3600,IF($H$11="m³/s",H35*J35*3600,H35*J35))</f>
        <v>21600</v>
      </c>
      <c r="M35" s="190"/>
      <c r="N35" s="72"/>
    </row>
    <row r="36" spans="1:14" ht="6.95" customHeight="1" thickBot="1" x14ac:dyDescent="0.3">
      <c r="A36" s="76"/>
      <c r="B36" s="77"/>
      <c r="C36" s="77"/>
      <c r="D36" s="61"/>
      <c r="E36" s="77"/>
      <c r="F36" s="61"/>
      <c r="G36" s="77"/>
      <c r="H36" s="61"/>
      <c r="I36" s="77"/>
      <c r="J36" s="56"/>
      <c r="K36" s="61"/>
      <c r="L36" s="77"/>
      <c r="M36" s="77"/>
      <c r="N36" s="72"/>
    </row>
    <row r="37" spans="1:14" ht="15.75" thickBot="1" x14ac:dyDescent="0.3">
      <c r="A37" s="76"/>
      <c r="B37" s="75">
        <v>13</v>
      </c>
      <c r="C37" s="77"/>
      <c r="D37" s="86">
        <v>44574</v>
      </c>
      <c r="E37" s="77"/>
      <c r="F37" s="87">
        <v>0.5</v>
      </c>
      <c r="G37" s="77"/>
      <c r="H37" s="88">
        <v>4</v>
      </c>
      <c r="I37" s="77"/>
      <c r="J37" s="88">
        <v>1</v>
      </c>
      <c r="K37" s="79"/>
      <c r="L37" s="189">
        <f>IF($H$11="l/s",H37*J37*3600,IF($H$11="m³/s",H37*J37*3600,H37*J37))</f>
        <v>14400</v>
      </c>
      <c r="M37" s="190"/>
      <c r="N37" s="72"/>
    </row>
    <row r="38" spans="1:14" ht="6.95" customHeight="1" thickBot="1" x14ac:dyDescent="0.3">
      <c r="A38" s="76"/>
      <c r="B38" s="77"/>
      <c r="C38" s="77"/>
      <c r="D38" s="61"/>
      <c r="E38" s="77"/>
      <c r="F38" s="61"/>
      <c r="G38" s="77"/>
      <c r="H38" s="61"/>
      <c r="I38" s="77"/>
      <c r="J38" s="56"/>
      <c r="K38" s="61"/>
      <c r="L38" s="77"/>
      <c r="M38" s="77"/>
      <c r="N38" s="72"/>
    </row>
    <row r="39" spans="1:14" ht="15.75" thickBot="1" x14ac:dyDescent="0.3">
      <c r="A39" s="76"/>
      <c r="B39" s="75">
        <v>14</v>
      </c>
      <c r="C39" s="77"/>
      <c r="D39" s="86">
        <v>44575</v>
      </c>
      <c r="E39" s="77"/>
      <c r="F39" s="87">
        <v>0.5</v>
      </c>
      <c r="G39" s="77"/>
      <c r="H39" s="88">
        <v>2</v>
      </c>
      <c r="I39" s="77"/>
      <c r="J39" s="88">
        <v>2</v>
      </c>
      <c r="K39" s="79"/>
      <c r="L39" s="189">
        <f>IF($H$11="l/s",H39*J39*3600,IF($H$11="m³/s",H39*J39*3600,H39*J39))</f>
        <v>14400</v>
      </c>
      <c r="M39" s="190"/>
      <c r="N39" s="72"/>
    </row>
    <row r="40" spans="1:14" ht="6.95" customHeight="1" thickBot="1" x14ac:dyDescent="0.3">
      <c r="A40" s="76"/>
      <c r="B40" s="77"/>
      <c r="C40" s="77"/>
      <c r="D40" s="61"/>
      <c r="E40" s="77"/>
      <c r="F40" s="61"/>
      <c r="G40" s="77"/>
      <c r="H40" s="61"/>
      <c r="I40" s="77"/>
      <c r="J40" s="56"/>
      <c r="K40" s="61"/>
      <c r="L40" s="77"/>
      <c r="M40" s="77"/>
      <c r="N40" s="72"/>
    </row>
    <row r="41" spans="1:14" ht="15.75" thickBot="1" x14ac:dyDescent="0.3">
      <c r="A41" s="76"/>
      <c r="B41" s="75">
        <v>15</v>
      </c>
      <c r="C41" s="77"/>
      <c r="D41" s="86">
        <v>44576</v>
      </c>
      <c r="E41" s="77"/>
      <c r="F41" s="87">
        <v>0.5</v>
      </c>
      <c r="G41" s="77"/>
      <c r="H41" s="88">
        <v>3</v>
      </c>
      <c r="I41" s="77"/>
      <c r="J41" s="88">
        <v>3</v>
      </c>
      <c r="K41" s="79"/>
      <c r="L41" s="189">
        <f>IF($H$11="l/s",H41*J41*3600,IF($H$11="m³/s",H41*J41*3600,H41*J41))</f>
        <v>32400</v>
      </c>
      <c r="M41" s="190"/>
      <c r="N41" s="72"/>
    </row>
    <row r="42" spans="1:14" ht="6.95" customHeight="1" thickBot="1" x14ac:dyDescent="0.3">
      <c r="A42" s="76"/>
      <c r="B42" s="77"/>
      <c r="C42" s="77"/>
      <c r="D42" s="61"/>
      <c r="E42" s="77"/>
      <c r="F42" s="61"/>
      <c r="G42" s="77"/>
      <c r="H42" s="61"/>
      <c r="I42" s="77"/>
      <c r="J42" s="56"/>
      <c r="K42" s="61"/>
      <c r="L42" s="77"/>
      <c r="M42" s="77"/>
      <c r="N42" s="72"/>
    </row>
    <row r="43" spans="1:14" ht="15.75" thickBot="1" x14ac:dyDescent="0.3">
      <c r="A43" s="76"/>
      <c r="B43" s="75">
        <v>16</v>
      </c>
      <c r="C43" s="77"/>
      <c r="D43" s="86">
        <v>44577</v>
      </c>
      <c r="E43" s="77"/>
      <c r="F43" s="87">
        <v>0.5</v>
      </c>
      <c r="G43" s="77"/>
      <c r="H43" s="88">
        <v>2</v>
      </c>
      <c r="I43" s="77"/>
      <c r="J43" s="88">
        <v>1</v>
      </c>
      <c r="K43" s="79"/>
      <c r="L43" s="189">
        <f>IF($H$11="l/s",H43*J43*3600,IF($H$11="m³/s",H43*J43*3600,H43*J43))</f>
        <v>7200</v>
      </c>
      <c r="M43" s="190"/>
      <c r="N43" s="72"/>
    </row>
    <row r="44" spans="1:14" ht="6.95" customHeight="1" thickBot="1" x14ac:dyDescent="0.3">
      <c r="A44" s="76"/>
      <c r="B44" s="77"/>
      <c r="C44" s="77"/>
      <c r="D44" s="61"/>
      <c r="E44" s="77"/>
      <c r="F44" s="61"/>
      <c r="G44" s="77"/>
      <c r="H44" s="61"/>
      <c r="I44" s="77"/>
      <c r="J44" s="56"/>
      <c r="K44" s="61"/>
      <c r="L44" s="77"/>
      <c r="M44" s="77"/>
      <c r="N44" s="72"/>
    </row>
    <row r="45" spans="1:14" ht="15.75" thickBot="1" x14ac:dyDescent="0.3">
      <c r="A45" s="76"/>
      <c r="B45" s="75">
        <v>17</v>
      </c>
      <c r="C45" s="77"/>
      <c r="D45" s="86">
        <v>44578</v>
      </c>
      <c r="E45" s="77"/>
      <c r="F45" s="87">
        <v>0.5</v>
      </c>
      <c r="G45" s="77"/>
      <c r="H45" s="88">
        <v>2</v>
      </c>
      <c r="I45" s="77"/>
      <c r="J45" s="88">
        <v>2</v>
      </c>
      <c r="K45" s="79"/>
      <c r="L45" s="189">
        <f>IF($H$11="l/s",H45*J45*3600,IF($H$11="m³/s",H45*J45*3600,H45*J45))</f>
        <v>14400</v>
      </c>
      <c r="M45" s="190"/>
      <c r="N45" s="72"/>
    </row>
    <row r="46" spans="1:14" ht="6.95" customHeight="1" thickBot="1" x14ac:dyDescent="0.3">
      <c r="A46" s="76"/>
      <c r="B46" s="77"/>
      <c r="C46" s="77"/>
      <c r="D46" s="61"/>
      <c r="E46" s="77"/>
      <c r="F46" s="61"/>
      <c r="G46" s="77"/>
      <c r="H46" s="61"/>
      <c r="I46" s="77"/>
      <c r="J46" s="56"/>
      <c r="K46" s="61"/>
      <c r="L46" s="77"/>
      <c r="M46" s="77"/>
      <c r="N46" s="72"/>
    </row>
    <row r="47" spans="1:14" ht="15.75" thickBot="1" x14ac:dyDescent="0.3">
      <c r="A47" s="76"/>
      <c r="B47" s="75">
        <v>18</v>
      </c>
      <c r="C47" s="77"/>
      <c r="D47" s="86">
        <v>44579</v>
      </c>
      <c r="E47" s="77"/>
      <c r="F47" s="87">
        <v>0.5</v>
      </c>
      <c r="G47" s="77"/>
      <c r="H47" s="88">
        <v>3</v>
      </c>
      <c r="I47" s="77"/>
      <c r="J47" s="88">
        <v>3</v>
      </c>
      <c r="K47" s="79"/>
      <c r="L47" s="189">
        <f>IF($H$11="l/s",H47*J47*3600,IF($H$11="m³/s",H47*J47*3600,H47*J47))</f>
        <v>32400</v>
      </c>
      <c r="M47" s="190"/>
      <c r="N47" s="72"/>
    </row>
    <row r="48" spans="1:14" ht="6.95" customHeight="1" thickBot="1" x14ac:dyDescent="0.3">
      <c r="A48" s="76"/>
      <c r="B48" s="77"/>
      <c r="C48" s="77"/>
      <c r="D48" s="61"/>
      <c r="E48" s="77"/>
      <c r="F48" s="61"/>
      <c r="G48" s="77"/>
      <c r="H48" s="61"/>
      <c r="I48" s="77"/>
      <c r="J48" s="56"/>
      <c r="K48" s="61"/>
      <c r="L48" s="77"/>
      <c r="M48" s="77"/>
      <c r="N48" s="72"/>
    </row>
    <row r="49" spans="1:14" ht="15.75" thickBot="1" x14ac:dyDescent="0.3">
      <c r="A49" s="76"/>
      <c r="B49" s="75">
        <v>19</v>
      </c>
      <c r="C49" s="77"/>
      <c r="D49" s="86">
        <v>44580</v>
      </c>
      <c r="E49" s="77"/>
      <c r="F49" s="87">
        <v>0.5</v>
      </c>
      <c r="G49" s="77"/>
      <c r="H49" s="88">
        <v>2</v>
      </c>
      <c r="I49" s="77"/>
      <c r="J49" s="88">
        <v>1</v>
      </c>
      <c r="K49" s="79"/>
      <c r="L49" s="189">
        <f>IF($H$11="l/s",H49*J49*3600,IF($H$11="m³/s",H49*J49*3600,H49*J49))</f>
        <v>7200</v>
      </c>
      <c r="M49" s="190"/>
      <c r="N49" s="72"/>
    </row>
    <row r="50" spans="1:14" ht="6.95" customHeight="1" thickBot="1" x14ac:dyDescent="0.3">
      <c r="A50" s="76"/>
      <c r="B50" s="77"/>
      <c r="C50" s="77"/>
      <c r="D50" s="61"/>
      <c r="E50" s="77"/>
      <c r="F50" s="61"/>
      <c r="G50" s="77"/>
      <c r="H50" s="61"/>
      <c r="I50" s="77"/>
      <c r="J50" s="56"/>
      <c r="K50" s="61"/>
      <c r="L50" s="77"/>
      <c r="M50" s="77"/>
      <c r="N50" s="72"/>
    </row>
    <row r="51" spans="1:14" ht="15.75" thickBot="1" x14ac:dyDescent="0.3">
      <c r="A51" s="76"/>
      <c r="B51" s="75">
        <v>20</v>
      </c>
      <c r="C51" s="77"/>
      <c r="D51" s="86">
        <v>44581</v>
      </c>
      <c r="E51" s="77"/>
      <c r="F51" s="87">
        <v>0.5</v>
      </c>
      <c r="G51" s="77"/>
      <c r="H51" s="88">
        <v>2</v>
      </c>
      <c r="I51" s="77"/>
      <c r="J51" s="88">
        <v>2</v>
      </c>
      <c r="K51" s="79"/>
      <c r="L51" s="189">
        <f>IF($H$11="l/s",H51*J51*3600,IF($H$11="m³/s",H51*J51*3600,H51*J51))</f>
        <v>14400</v>
      </c>
      <c r="M51" s="190"/>
      <c r="N51" s="72"/>
    </row>
    <row r="52" spans="1:14" ht="6.95" customHeight="1" thickBot="1" x14ac:dyDescent="0.3">
      <c r="A52" s="76"/>
      <c r="B52" s="77"/>
      <c r="C52" s="77"/>
      <c r="D52" s="61"/>
      <c r="E52" s="77"/>
      <c r="F52" s="61"/>
      <c r="G52" s="77"/>
      <c r="H52" s="61"/>
      <c r="I52" s="77"/>
      <c r="J52" s="56"/>
      <c r="K52" s="61"/>
      <c r="L52" s="77"/>
      <c r="M52" s="77"/>
      <c r="N52" s="72"/>
    </row>
    <row r="53" spans="1:14" ht="15.75" thickBot="1" x14ac:dyDescent="0.3">
      <c r="A53" s="76"/>
      <c r="B53" s="75">
        <v>21</v>
      </c>
      <c r="C53" s="77"/>
      <c r="D53" s="86">
        <v>44582</v>
      </c>
      <c r="E53" s="77"/>
      <c r="F53" s="87">
        <v>0.5</v>
      </c>
      <c r="G53" s="77"/>
      <c r="H53" s="88">
        <v>3</v>
      </c>
      <c r="I53" s="77"/>
      <c r="J53" s="88">
        <v>3</v>
      </c>
      <c r="K53" s="79"/>
      <c r="L53" s="189">
        <f>IF($H$11="l/s",H53*J53*3600,IF($H$11="m³/s",H53*J53*3600,H53*J53))</f>
        <v>32400</v>
      </c>
      <c r="M53" s="190"/>
      <c r="N53" s="72"/>
    </row>
    <row r="54" spans="1:14" ht="6.95" customHeight="1" thickBot="1" x14ac:dyDescent="0.3">
      <c r="A54" s="76"/>
      <c r="B54" s="77"/>
      <c r="C54" s="77"/>
      <c r="D54" s="61"/>
      <c r="E54" s="77"/>
      <c r="F54" s="61"/>
      <c r="G54" s="77"/>
      <c r="H54" s="61"/>
      <c r="I54" s="77"/>
      <c r="J54" s="56"/>
      <c r="K54" s="61"/>
      <c r="L54" s="77"/>
      <c r="M54" s="77"/>
      <c r="N54" s="72"/>
    </row>
    <row r="55" spans="1:14" ht="15.75" thickBot="1" x14ac:dyDescent="0.3">
      <c r="A55" s="76"/>
      <c r="B55" s="75">
        <v>22</v>
      </c>
      <c r="C55" s="77"/>
      <c r="D55" s="86">
        <v>44583</v>
      </c>
      <c r="E55" s="77"/>
      <c r="F55" s="87">
        <v>0.5</v>
      </c>
      <c r="G55" s="77"/>
      <c r="H55" s="88">
        <v>0</v>
      </c>
      <c r="I55" s="77"/>
      <c r="J55" s="88">
        <v>1</v>
      </c>
      <c r="K55" s="79"/>
      <c r="L55" s="189">
        <f>IF($H$11="l/s",H55*J55*3600,IF($H$11="m³/s",H55*J55*3600,H55*J55))</f>
        <v>0</v>
      </c>
      <c r="M55" s="190"/>
      <c r="N55" s="72"/>
    </row>
    <row r="56" spans="1:14" ht="6.95" customHeight="1" thickBot="1" x14ac:dyDescent="0.3">
      <c r="A56" s="76"/>
      <c r="B56" s="77"/>
      <c r="C56" s="77"/>
      <c r="D56" s="61"/>
      <c r="E56" s="77"/>
      <c r="F56" s="61"/>
      <c r="G56" s="77"/>
      <c r="H56" s="61"/>
      <c r="I56" s="77"/>
      <c r="J56" s="56"/>
      <c r="K56" s="61"/>
      <c r="L56" s="77"/>
      <c r="M56" s="77"/>
      <c r="N56" s="72"/>
    </row>
    <row r="57" spans="1:14" ht="15.75" thickBot="1" x14ac:dyDescent="0.3">
      <c r="A57" s="76"/>
      <c r="B57" s="75">
        <v>23</v>
      </c>
      <c r="C57" s="77"/>
      <c r="D57" s="86">
        <v>44584</v>
      </c>
      <c r="E57" s="77"/>
      <c r="F57" s="87">
        <v>0.5</v>
      </c>
      <c r="G57" s="77"/>
      <c r="H57" s="88">
        <v>3</v>
      </c>
      <c r="I57" s="77"/>
      <c r="J57" s="88">
        <v>2</v>
      </c>
      <c r="K57" s="79"/>
      <c r="L57" s="189">
        <f>IF($H$11="l/s",H57*J57*3600,IF($H$11="m³/s",H57*J57*3600,H57*J57))</f>
        <v>21600</v>
      </c>
      <c r="M57" s="190"/>
      <c r="N57" s="72"/>
    </row>
    <row r="58" spans="1:14" ht="6.95" customHeight="1" thickBot="1" x14ac:dyDescent="0.3">
      <c r="A58" s="76"/>
      <c r="B58" s="77"/>
      <c r="C58" s="77"/>
      <c r="D58" s="61"/>
      <c r="E58" s="77"/>
      <c r="F58" s="61"/>
      <c r="G58" s="77"/>
      <c r="H58" s="61"/>
      <c r="I58" s="77"/>
      <c r="J58" s="56"/>
      <c r="K58" s="61"/>
      <c r="L58" s="77"/>
      <c r="M58" s="77"/>
      <c r="N58" s="72"/>
    </row>
    <row r="59" spans="1:14" ht="15.75" thickBot="1" x14ac:dyDescent="0.3">
      <c r="A59" s="76"/>
      <c r="B59" s="75">
        <v>24</v>
      </c>
      <c r="C59" s="77"/>
      <c r="D59" s="86">
        <v>44585</v>
      </c>
      <c r="E59" s="77"/>
      <c r="F59" s="87">
        <v>0.5</v>
      </c>
      <c r="G59" s="77"/>
      <c r="H59" s="88">
        <v>2</v>
      </c>
      <c r="I59" s="77"/>
      <c r="J59" s="88">
        <v>3</v>
      </c>
      <c r="K59" s="79"/>
      <c r="L59" s="189">
        <f>IF($H$11="l/s",H59*J59*3600,IF($H$11="m³/s",H59*J59*3600,H59*J59))</f>
        <v>21600</v>
      </c>
      <c r="M59" s="190"/>
      <c r="N59" s="72"/>
    </row>
    <row r="60" spans="1:14" ht="6.95" customHeight="1" thickBot="1" x14ac:dyDescent="0.3">
      <c r="A60" s="76"/>
      <c r="B60" s="77"/>
      <c r="C60" s="77"/>
      <c r="D60" s="61"/>
      <c r="E60" s="77"/>
      <c r="F60" s="61"/>
      <c r="G60" s="77"/>
      <c r="H60" s="61"/>
      <c r="I60" s="77"/>
      <c r="J60" s="56"/>
      <c r="K60" s="61"/>
      <c r="L60" s="77"/>
      <c r="M60" s="77"/>
      <c r="N60" s="72"/>
    </row>
    <row r="61" spans="1:14" ht="15.75" thickBot="1" x14ac:dyDescent="0.3">
      <c r="A61" s="76"/>
      <c r="B61" s="75">
        <v>25</v>
      </c>
      <c r="C61" s="77"/>
      <c r="D61" s="86">
        <v>44586</v>
      </c>
      <c r="E61" s="77"/>
      <c r="F61" s="87">
        <v>0.5</v>
      </c>
      <c r="G61" s="77"/>
      <c r="H61" s="88">
        <v>6</v>
      </c>
      <c r="I61" s="77"/>
      <c r="J61" s="88">
        <v>1</v>
      </c>
      <c r="K61" s="79"/>
      <c r="L61" s="189">
        <f>IF($H$11="l/s",H61*J61*3600,IF($H$11="m³/s",H61*J61*3600,H61*J61))</f>
        <v>21600</v>
      </c>
      <c r="M61" s="190"/>
      <c r="N61" s="72"/>
    </row>
    <row r="62" spans="1:14" ht="6.95" customHeight="1" thickBot="1" x14ac:dyDescent="0.3">
      <c r="A62" s="76"/>
      <c r="B62" s="77"/>
      <c r="C62" s="77"/>
      <c r="D62" s="61"/>
      <c r="E62" s="77"/>
      <c r="F62" s="61"/>
      <c r="G62" s="77"/>
      <c r="H62" s="61"/>
      <c r="I62" s="77"/>
      <c r="J62" s="56"/>
      <c r="K62" s="61"/>
      <c r="L62" s="77"/>
      <c r="M62" s="77"/>
      <c r="N62" s="72"/>
    </row>
    <row r="63" spans="1:14" ht="15.75" thickBot="1" x14ac:dyDescent="0.3">
      <c r="A63" s="76"/>
      <c r="B63" s="75">
        <v>26</v>
      </c>
      <c r="C63" s="77"/>
      <c r="D63" s="86">
        <v>44587</v>
      </c>
      <c r="E63" s="77"/>
      <c r="F63" s="87">
        <v>0.5</v>
      </c>
      <c r="G63" s="77"/>
      <c r="H63" s="88">
        <v>2</v>
      </c>
      <c r="I63" s="77"/>
      <c r="J63" s="88">
        <v>2</v>
      </c>
      <c r="K63" s="79"/>
      <c r="L63" s="189">
        <f>IF($H$11="l/s",H63*J63*3600,IF($H$11="m³/s",H63*J63*3600,H63*J63))</f>
        <v>14400</v>
      </c>
      <c r="M63" s="190"/>
      <c r="N63" s="72"/>
    </row>
    <row r="64" spans="1:14" ht="6.95" customHeight="1" thickBot="1" x14ac:dyDescent="0.3">
      <c r="A64" s="76"/>
      <c r="B64" s="77"/>
      <c r="C64" s="77"/>
      <c r="D64" s="61"/>
      <c r="E64" s="77"/>
      <c r="F64" s="61"/>
      <c r="G64" s="77"/>
      <c r="H64" s="61"/>
      <c r="I64" s="77"/>
      <c r="J64" s="56"/>
      <c r="K64" s="61"/>
      <c r="L64" s="77"/>
      <c r="M64" s="77"/>
      <c r="N64" s="72"/>
    </row>
    <row r="65" spans="1:14" ht="15.75" thickBot="1" x14ac:dyDescent="0.3">
      <c r="A65" s="76"/>
      <c r="B65" s="75">
        <v>27</v>
      </c>
      <c r="C65" s="77"/>
      <c r="D65" s="86">
        <v>44588</v>
      </c>
      <c r="E65" s="77"/>
      <c r="F65" s="87">
        <v>0.5</v>
      </c>
      <c r="G65" s="77"/>
      <c r="H65" s="88">
        <v>2</v>
      </c>
      <c r="I65" s="77"/>
      <c r="J65" s="88">
        <v>3</v>
      </c>
      <c r="K65" s="79"/>
      <c r="L65" s="189">
        <f>IF($H$11="l/s",H65*J65*3600,IF($H$11="m³/s",H65*J65*3600,H65*J65))</f>
        <v>21600</v>
      </c>
      <c r="M65" s="190"/>
      <c r="N65" s="72"/>
    </row>
    <row r="66" spans="1:14" ht="6.95" customHeight="1" thickBot="1" x14ac:dyDescent="0.3">
      <c r="A66" s="76"/>
      <c r="B66" s="77"/>
      <c r="C66" s="77"/>
      <c r="D66" s="61"/>
      <c r="E66" s="77"/>
      <c r="F66" s="61"/>
      <c r="G66" s="77"/>
      <c r="H66" s="61"/>
      <c r="I66" s="77"/>
      <c r="J66" s="56"/>
      <c r="K66" s="61"/>
      <c r="L66" s="77"/>
      <c r="M66" s="77"/>
      <c r="N66" s="72"/>
    </row>
    <row r="67" spans="1:14" ht="15.75" thickBot="1" x14ac:dyDescent="0.3">
      <c r="A67" s="76"/>
      <c r="B67" s="75">
        <v>28</v>
      </c>
      <c r="C67" s="77"/>
      <c r="D67" s="86">
        <v>44589</v>
      </c>
      <c r="E67" s="77"/>
      <c r="F67" s="87">
        <v>0.5</v>
      </c>
      <c r="G67" s="77"/>
      <c r="H67" s="88">
        <v>2</v>
      </c>
      <c r="I67" s="77"/>
      <c r="J67" s="88">
        <v>1</v>
      </c>
      <c r="K67" s="79"/>
      <c r="L67" s="189">
        <f>IF($H$11="l/s",H67*J67*3600,IF($H$11="m³/s",H67*J67*3600,H67*J67))</f>
        <v>7200</v>
      </c>
      <c r="M67" s="190"/>
      <c r="N67" s="72"/>
    </row>
    <row r="68" spans="1:14" ht="6.95" customHeight="1" thickBot="1" x14ac:dyDescent="0.3">
      <c r="A68" s="76"/>
      <c r="B68" s="77"/>
      <c r="C68" s="77"/>
      <c r="D68" s="61"/>
      <c r="E68" s="77"/>
      <c r="F68" s="61"/>
      <c r="G68" s="77"/>
      <c r="H68" s="61"/>
      <c r="I68" s="77"/>
      <c r="J68" s="56"/>
      <c r="K68" s="61"/>
      <c r="L68" s="77"/>
      <c r="M68" s="77"/>
      <c r="N68" s="72"/>
    </row>
    <row r="69" spans="1:14" ht="15.75" thickBot="1" x14ac:dyDescent="0.3">
      <c r="A69" s="76"/>
      <c r="B69" s="75">
        <v>29</v>
      </c>
      <c r="C69" s="77"/>
      <c r="D69" s="86">
        <v>44590</v>
      </c>
      <c r="E69" s="77"/>
      <c r="F69" s="87">
        <v>0.5</v>
      </c>
      <c r="G69" s="77"/>
      <c r="H69" s="88">
        <v>4</v>
      </c>
      <c r="I69" s="77"/>
      <c r="J69" s="88">
        <v>2</v>
      </c>
      <c r="K69" s="79"/>
      <c r="L69" s="189">
        <f>IF($H$11="l/s",H69*J69*3600,IF($H$11="m³/s",H69*J69*3600,H69*J69))</f>
        <v>28800</v>
      </c>
      <c r="M69" s="190"/>
      <c r="N69" s="72"/>
    </row>
    <row r="70" spans="1:14" ht="6.95" customHeight="1" thickBot="1" x14ac:dyDescent="0.3">
      <c r="A70" s="76"/>
      <c r="B70" s="77"/>
      <c r="C70" s="77"/>
      <c r="D70" s="61"/>
      <c r="E70" s="77"/>
      <c r="F70" s="61"/>
      <c r="G70" s="77"/>
      <c r="H70" s="61"/>
      <c r="I70" s="77"/>
      <c r="J70" s="56"/>
      <c r="K70" s="61"/>
      <c r="L70" s="77"/>
      <c r="M70" s="77"/>
      <c r="N70" s="72"/>
    </row>
    <row r="71" spans="1:14" ht="15.75" thickBot="1" x14ac:dyDescent="0.3">
      <c r="A71" s="76"/>
      <c r="B71" s="75">
        <v>30</v>
      </c>
      <c r="C71" s="77"/>
      <c r="D71" s="86">
        <v>44591</v>
      </c>
      <c r="E71" s="77"/>
      <c r="F71" s="87">
        <v>0.5</v>
      </c>
      <c r="G71" s="77"/>
      <c r="H71" s="88">
        <v>2</v>
      </c>
      <c r="I71" s="77"/>
      <c r="J71" s="88">
        <v>3</v>
      </c>
      <c r="K71" s="79"/>
      <c r="L71" s="189">
        <f>IF($H$11="l/s",H71*J71*3600,IF($H$11="m³/s",H71*J71*3600,H71*J71))</f>
        <v>21600</v>
      </c>
      <c r="M71" s="190"/>
      <c r="N71" s="72"/>
    </row>
    <row r="72" spans="1:14" ht="6.95" customHeight="1" thickBot="1" x14ac:dyDescent="0.3">
      <c r="A72" s="76"/>
      <c r="B72" s="77"/>
      <c r="C72" s="77"/>
      <c r="D72" s="61"/>
      <c r="E72" s="77"/>
      <c r="F72" s="61"/>
      <c r="G72" s="77"/>
      <c r="H72" s="61"/>
      <c r="I72" s="77"/>
      <c r="J72" s="56"/>
      <c r="K72" s="61"/>
      <c r="L72" s="77"/>
      <c r="M72" s="77"/>
      <c r="N72" s="72"/>
    </row>
    <row r="73" spans="1:14" ht="15.75" thickBot="1" x14ac:dyDescent="0.3">
      <c r="A73" s="76"/>
      <c r="B73" s="75">
        <v>31</v>
      </c>
      <c r="C73" s="77"/>
      <c r="D73" s="86">
        <v>44592</v>
      </c>
      <c r="E73" s="77"/>
      <c r="F73" s="87">
        <v>0.5</v>
      </c>
      <c r="G73" s="77"/>
      <c r="H73" s="88">
        <v>3</v>
      </c>
      <c r="I73" s="77"/>
      <c r="J73" s="88">
        <v>2</v>
      </c>
      <c r="K73" s="79"/>
      <c r="L73" s="189">
        <f>IF($H$11="l/s",H73*J73*3600,IF($H$11="m³/s",H73*J73*3600,H73*J73))</f>
        <v>21600</v>
      </c>
      <c r="M73" s="190"/>
      <c r="N73" s="72"/>
    </row>
    <row r="74" spans="1:14" ht="6.95" customHeight="1" thickBot="1" x14ac:dyDescent="0.3">
      <c r="A74" s="9"/>
      <c r="B74" s="77"/>
      <c r="C74" s="77"/>
      <c r="D74" s="12"/>
      <c r="E74" s="12"/>
      <c r="F74" s="12"/>
      <c r="G74" s="12"/>
      <c r="H74" s="12"/>
      <c r="I74" s="12"/>
      <c r="J74" s="12"/>
      <c r="K74" s="77"/>
      <c r="L74" s="12"/>
      <c r="M74" s="12"/>
      <c r="N74" s="72"/>
    </row>
    <row r="75" spans="1:14" x14ac:dyDescent="0.25">
      <c r="A75" s="76"/>
      <c r="B75" s="77"/>
      <c r="C75" s="77"/>
      <c r="D75" s="191" t="s">
        <v>30</v>
      </c>
      <c r="E75" s="192"/>
      <c r="F75" s="192"/>
      <c r="G75" s="192"/>
      <c r="H75" s="192"/>
      <c r="I75" s="192"/>
      <c r="J75" s="193"/>
      <c r="K75" s="63"/>
      <c r="L75" s="194">
        <f>SUM(L13:M73)</f>
        <v>590400</v>
      </c>
      <c r="M75" s="195"/>
      <c r="N75" s="201"/>
    </row>
    <row r="76" spans="1:14" ht="15.75" thickBot="1" x14ac:dyDescent="0.3">
      <c r="A76" s="76"/>
      <c r="B76" s="77"/>
      <c r="C76" s="77"/>
      <c r="D76" s="202" t="s">
        <v>31</v>
      </c>
      <c r="E76" s="203"/>
      <c r="F76" s="203"/>
      <c r="G76" s="203"/>
      <c r="H76" s="203"/>
      <c r="I76" s="203"/>
      <c r="J76" s="204"/>
      <c r="K76" s="63"/>
      <c r="L76" s="196"/>
      <c r="M76" s="197"/>
      <c r="N76" s="201"/>
    </row>
    <row r="77" spans="1:14" x14ac:dyDescent="0.25">
      <c r="A77" s="205"/>
      <c r="B77" s="207" t="s">
        <v>41</v>
      </c>
      <c r="C77" s="207"/>
      <c r="D77" s="207"/>
      <c r="E77" s="207"/>
      <c r="F77" s="207"/>
      <c r="G77" s="207"/>
      <c r="H77" s="207"/>
      <c r="I77" s="207"/>
      <c r="J77" s="207"/>
      <c r="K77" s="207"/>
      <c r="L77" s="207"/>
      <c r="M77" s="207"/>
      <c r="N77" s="208"/>
    </row>
    <row r="78" spans="1:14" x14ac:dyDescent="0.25">
      <c r="A78" s="205"/>
      <c r="B78" s="209" t="s">
        <v>72</v>
      </c>
      <c r="C78" s="209"/>
      <c r="D78" s="209"/>
      <c r="E78" s="209"/>
      <c r="F78" s="209"/>
      <c r="G78" s="209"/>
      <c r="H78" s="209"/>
      <c r="I78" s="209"/>
      <c r="J78" s="209"/>
      <c r="K78" s="209"/>
      <c r="L78" s="209"/>
      <c r="M78" s="209"/>
      <c r="N78" s="210"/>
    </row>
    <row r="79" spans="1:14" x14ac:dyDescent="0.25">
      <c r="A79" s="205"/>
      <c r="B79" s="209" t="s">
        <v>73</v>
      </c>
      <c r="C79" s="209"/>
      <c r="D79" s="209"/>
      <c r="E79" s="209"/>
      <c r="F79" s="209"/>
      <c r="G79" s="209"/>
      <c r="H79" s="209"/>
      <c r="I79" s="209"/>
      <c r="J79" s="209"/>
      <c r="K79" s="209"/>
      <c r="L79" s="209"/>
      <c r="M79" s="209"/>
      <c r="N79" s="210"/>
    </row>
    <row r="80" spans="1:14" ht="29.25" customHeight="1" thickBot="1" x14ac:dyDescent="0.3">
      <c r="A80" s="206"/>
      <c r="B80" s="211" t="s">
        <v>74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2"/>
    </row>
    <row r="81" spans="1:14" ht="15.75" thickBot="1" x14ac:dyDescent="0.3">
      <c r="A81" s="214" t="s">
        <v>32</v>
      </c>
      <c r="B81" s="215"/>
      <c r="C81" s="215"/>
      <c r="D81" s="215"/>
      <c r="E81" s="215"/>
      <c r="F81" s="215"/>
      <c r="G81" s="215"/>
      <c r="H81" s="215"/>
      <c r="I81" s="215"/>
      <c r="J81" s="215"/>
      <c r="K81" s="215"/>
      <c r="L81" s="215"/>
      <c r="M81" s="215"/>
      <c r="N81" s="216"/>
    </row>
    <row r="82" spans="1:14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2"/>
    </row>
    <row r="83" spans="1:14" x14ac:dyDescent="0.25">
      <c r="A83" s="76"/>
      <c r="B83" s="163" t="s">
        <v>17</v>
      </c>
      <c r="C83" s="163"/>
      <c r="D83" s="163"/>
      <c r="E83" s="163"/>
      <c r="F83" s="77"/>
      <c r="G83" s="163" t="s">
        <v>18</v>
      </c>
      <c r="H83" s="163"/>
      <c r="I83" s="163"/>
      <c r="J83" s="163"/>
      <c r="K83" s="163"/>
      <c r="L83" s="163"/>
      <c r="M83" s="163"/>
      <c r="N83" s="186"/>
    </row>
    <row r="84" spans="1:14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2"/>
    </row>
    <row r="85" spans="1:14" x14ac:dyDescent="0.25">
      <c r="A85" s="76"/>
      <c r="B85" s="187"/>
      <c r="C85" s="187"/>
      <c r="D85" s="187"/>
      <c r="E85" s="187"/>
      <c r="F85" s="77"/>
      <c r="G85" s="187"/>
      <c r="H85" s="187"/>
      <c r="I85" s="187"/>
      <c r="J85" s="187"/>
      <c r="K85" s="187"/>
      <c r="L85" s="187"/>
      <c r="M85" s="187"/>
      <c r="N85" s="188"/>
    </row>
    <row r="86" spans="1:14" x14ac:dyDescent="0.25">
      <c r="A86" s="76"/>
      <c r="B86" s="187"/>
      <c r="C86" s="187"/>
      <c r="D86" s="187"/>
      <c r="E86" s="187"/>
      <c r="F86" s="77"/>
      <c r="G86" s="187"/>
      <c r="H86" s="187"/>
      <c r="I86" s="187"/>
      <c r="J86" s="187"/>
      <c r="K86" s="187"/>
      <c r="L86" s="187"/>
      <c r="M86" s="187"/>
      <c r="N86" s="188"/>
    </row>
    <row r="87" spans="1:14" x14ac:dyDescent="0.25">
      <c r="A87" s="76"/>
      <c r="B87" s="187"/>
      <c r="C87" s="187"/>
      <c r="D87" s="187"/>
      <c r="E87" s="187"/>
      <c r="F87" s="77"/>
      <c r="G87" s="187"/>
      <c r="H87" s="187"/>
      <c r="I87" s="187"/>
      <c r="J87" s="187"/>
      <c r="K87" s="187"/>
      <c r="L87" s="187"/>
      <c r="M87" s="187"/>
      <c r="N87" s="188"/>
    </row>
    <row r="88" spans="1:14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2"/>
    </row>
    <row r="89" spans="1:14" x14ac:dyDescent="0.25">
      <c r="A89" s="76"/>
      <c r="B89" s="27" t="s">
        <v>19</v>
      </c>
      <c r="C89" s="27"/>
      <c r="D89" s="213" t="s">
        <v>56</v>
      </c>
      <c r="E89" s="213"/>
      <c r="F89" s="213"/>
      <c r="G89" s="213"/>
      <c r="H89" s="27"/>
      <c r="I89" s="27" t="s">
        <v>19</v>
      </c>
      <c r="J89" s="27"/>
      <c r="K89" s="213" t="s">
        <v>61</v>
      </c>
      <c r="L89" s="213"/>
      <c r="M89" s="213"/>
      <c r="N89" s="28"/>
    </row>
    <row r="90" spans="1:14" x14ac:dyDescent="0.25">
      <c r="A90" s="76"/>
      <c r="B90" s="77"/>
      <c r="C90" s="77"/>
      <c r="D90" s="77"/>
      <c r="E90" s="77"/>
      <c r="F90" s="77"/>
      <c r="H90" s="77"/>
      <c r="I90" s="77"/>
      <c r="J90" s="77"/>
      <c r="K90" s="77"/>
      <c r="L90" s="77"/>
      <c r="M90" s="77"/>
      <c r="N90" s="72"/>
    </row>
    <row r="91" spans="1:14" x14ac:dyDescent="0.25">
      <c r="A91" s="76"/>
      <c r="B91" s="27" t="s">
        <v>20</v>
      </c>
      <c r="C91" s="213">
        <v>1234567890</v>
      </c>
      <c r="D91" s="213"/>
      <c r="E91" s="213"/>
      <c r="F91" s="77"/>
      <c r="H91" s="27"/>
      <c r="I91" s="27" t="s">
        <v>20</v>
      </c>
      <c r="J91" s="213">
        <v>1234567890</v>
      </c>
      <c r="K91" s="213"/>
      <c r="L91" s="213"/>
      <c r="M91" s="27"/>
      <c r="N91" s="28"/>
    </row>
    <row r="92" spans="1:14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2"/>
    </row>
    <row r="93" spans="1:14" ht="15.75" thickBot="1" x14ac:dyDescent="0.3">
      <c r="A93" s="198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200"/>
    </row>
  </sheetData>
  <sheetProtection password="F536" sheet="1"/>
  <mergeCells count="60">
    <mergeCell ref="A1:N1"/>
    <mergeCell ref="A2:N2"/>
    <mergeCell ref="A3:N3"/>
    <mergeCell ref="A4:N4"/>
    <mergeCell ref="A5:N5"/>
    <mergeCell ref="A6:N6"/>
    <mergeCell ref="B8:D8"/>
    <mergeCell ref="F8:H8"/>
    <mergeCell ref="L10:M10"/>
    <mergeCell ref="L11:M11"/>
    <mergeCell ref="L13:M13"/>
    <mergeCell ref="L15:M15"/>
    <mergeCell ref="L17:M17"/>
    <mergeCell ref="L19:M19"/>
    <mergeCell ref="L21:M21"/>
    <mergeCell ref="L23:M23"/>
    <mergeCell ref="L25:M25"/>
    <mergeCell ref="L27:M27"/>
    <mergeCell ref="L29:M29"/>
    <mergeCell ref="L31:M31"/>
    <mergeCell ref="L33:M33"/>
    <mergeCell ref="L35:M35"/>
    <mergeCell ref="L37:M37"/>
    <mergeCell ref="L39:M39"/>
    <mergeCell ref="L41:M41"/>
    <mergeCell ref="L43:M43"/>
    <mergeCell ref="L45:M45"/>
    <mergeCell ref="L47:M47"/>
    <mergeCell ref="L49:M49"/>
    <mergeCell ref="L51:M51"/>
    <mergeCell ref="L53:M53"/>
    <mergeCell ref="L55:M55"/>
    <mergeCell ref="L57:M57"/>
    <mergeCell ref="L59:M59"/>
    <mergeCell ref="L61:M61"/>
    <mergeCell ref="L63:M63"/>
    <mergeCell ref="L65:M65"/>
    <mergeCell ref="L67:M67"/>
    <mergeCell ref="L69:M69"/>
    <mergeCell ref="L71:M71"/>
    <mergeCell ref="L73:M73"/>
    <mergeCell ref="D75:J75"/>
    <mergeCell ref="L75:M76"/>
    <mergeCell ref="N75:N76"/>
    <mergeCell ref="D76:J76"/>
    <mergeCell ref="A77:A80"/>
    <mergeCell ref="B77:N77"/>
    <mergeCell ref="B78:N78"/>
    <mergeCell ref="B79:N79"/>
    <mergeCell ref="B80:N80"/>
    <mergeCell ref="C91:E91"/>
    <mergeCell ref="J91:L91"/>
    <mergeCell ref="A93:N93"/>
    <mergeCell ref="A81:N81"/>
    <mergeCell ref="B83:E83"/>
    <mergeCell ref="G83:N83"/>
    <mergeCell ref="B85:E87"/>
    <mergeCell ref="G85:N87"/>
    <mergeCell ref="D89:G89"/>
    <mergeCell ref="K89:M89"/>
  </mergeCells>
  <pageMargins left="0.7" right="0.7" top="0.75" bottom="0.75" header="0.3" footer="0.3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DECLARATORIA</vt:lpstr>
      <vt:lpstr>GENERAL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Andres Criollo Molina</dc:creator>
  <cp:lastModifiedBy>Niños</cp:lastModifiedBy>
  <cp:lastPrinted>2022-01-12T15:49:46Z</cp:lastPrinted>
  <dcterms:created xsi:type="dcterms:W3CDTF">2021-08-17T21:07:19Z</dcterms:created>
  <dcterms:modified xsi:type="dcterms:W3CDTF">2022-01-12T20:18:53Z</dcterms:modified>
</cp:coreProperties>
</file>